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593" activeTab="1"/>
  </bookViews>
  <sheets>
    <sheet name="Solution problèmes" sheetId="1" r:id="rId1"/>
    <sheet name="États financiers" sheetId="2" r:id="rId2"/>
    <sheet name="nv. prévisions" sheetId="3" r:id="rId3"/>
    <sheet name="Feuil2" sheetId="4" r:id="rId4"/>
    <sheet name="Feuil3" sheetId="5" r:id="rId5"/>
  </sheets>
  <definedNames>
    <definedName name="_xlnm.Print_Area" localSheetId="1">'États financiers'!$A$1:$E$90</definedName>
    <definedName name="_xlnm.Print_Area" localSheetId="2">'nv. prévisions'!$A$1:$B$88</definedName>
    <definedName name="_xlnm.Print_Area" localSheetId="0">'Solution problèmes'!$A$1:$D$89</definedName>
  </definedNames>
  <calcPr fullCalcOnLoad="1"/>
</workbook>
</file>

<file path=xl/sharedStrings.xml><?xml version="1.0" encoding="utf-8"?>
<sst xmlns="http://schemas.openxmlformats.org/spreadsheetml/2006/main" count="272" uniqueCount="110">
  <si>
    <t>REVENUS</t>
  </si>
  <si>
    <t>Subventions</t>
  </si>
  <si>
    <t>PSÉPA - projet</t>
  </si>
  <si>
    <t>PSÉPA - représentations</t>
  </si>
  <si>
    <t>Fonds de lutte</t>
  </si>
  <si>
    <t>Autres revenus</t>
  </si>
  <si>
    <t>Cotisations des membres</t>
  </si>
  <si>
    <t>Dons du CÉL</t>
  </si>
  <si>
    <t>Autres dons</t>
  </si>
  <si>
    <t>Intérêts</t>
  </si>
  <si>
    <t>REVENUS TOTAUX</t>
  </si>
  <si>
    <t>DÉPENSES</t>
  </si>
  <si>
    <t>Permanence</t>
  </si>
  <si>
    <t>Salaires et avantages sociaux</t>
  </si>
  <si>
    <t>Occasionnels</t>
  </si>
  <si>
    <t>Total - permanence</t>
  </si>
  <si>
    <t>Organisation</t>
  </si>
  <si>
    <t>Formation et perfectionnement</t>
  </si>
  <si>
    <t>Frais de réunion</t>
  </si>
  <si>
    <t>Frais sociaux</t>
  </si>
  <si>
    <t>Dépl. et représ. (permanence)</t>
  </si>
  <si>
    <t>Dépl. et représ. (CA, comités)</t>
  </si>
  <si>
    <t>Cotisations, documents, abonn.</t>
  </si>
  <si>
    <t>Publicité et promotion</t>
  </si>
  <si>
    <t>Total - subventions</t>
  </si>
  <si>
    <t>Total - autres revenus</t>
  </si>
  <si>
    <t>Total - organisation</t>
  </si>
  <si>
    <t>Fonctionnement</t>
  </si>
  <si>
    <t>Loyer</t>
  </si>
  <si>
    <t>Entretien équipement</t>
  </si>
  <si>
    <t>Assurance-responsabilité</t>
  </si>
  <si>
    <t>Location de salles</t>
  </si>
  <si>
    <t>Papeterie et fournitures de bureau</t>
  </si>
  <si>
    <t>Frais de poste</t>
  </si>
  <si>
    <t>Photocopies</t>
  </si>
  <si>
    <t>Télécommunications</t>
  </si>
  <si>
    <t>Acquisition de matériel informatique</t>
  </si>
  <si>
    <t>Acquisition de mobilier/équipement</t>
  </si>
  <si>
    <t>Total - fonctionnement</t>
  </si>
  <si>
    <t>Services et frais financiers</t>
  </si>
  <si>
    <t>Service de comptabilité</t>
  </si>
  <si>
    <t>Frais de caisse</t>
  </si>
  <si>
    <t>Autres charges</t>
  </si>
  <si>
    <t>DÉPENSES TOTALES</t>
  </si>
  <si>
    <t>SURPLUS (DÉFICIT)</t>
  </si>
  <si>
    <t>SACA</t>
  </si>
  <si>
    <t>Taxes, permis, licences</t>
  </si>
  <si>
    <t>PRÉVISIONS</t>
  </si>
  <si>
    <t>DIFFÉRENCE</t>
  </si>
  <si>
    <t>Location d'équipement</t>
  </si>
  <si>
    <t>MOIS</t>
  </si>
  <si>
    <t>COURANT</t>
  </si>
  <si>
    <t>CUMULATIF</t>
  </si>
  <si>
    <t>PRÉV. - CUM.</t>
  </si>
  <si>
    <t>Autres subventions (FDR)</t>
  </si>
  <si>
    <t>Activités spéciales</t>
  </si>
  <si>
    <t>Rencontres membres</t>
  </si>
  <si>
    <t>Colloque/Congrès MÉPACQ</t>
  </si>
  <si>
    <t>Mobilisations</t>
  </si>
  <si>
    <t>Formations</t>
  </si>
  <si>
    <t>Total - activités spéciales</t>
  </si>
  <si>
    <t>Vente: documents, articles</t>
  </si>
  <si>
    <t>2000-2001</t>
  </si>
  <si>
    <t>Colloques/Congrès MÉPACQ</t>
  </si>
  <si>
    <t>Total-services/frais financiers</t>
  </si>
  <si>
    <t>SURPLUS ACCUMULÉ DÉBUT</t>
  </si>
  <si>
    <t>SURPLUS ACCUMULÉ FIN</t>
  </si>
  <si>
    <t>ANNÉE</t>
  </si>
  <si>
    <t>janvier</t>
  </si>
  <si>
    <t>février</t>
  </si>
  <si>
    <t>mars</t>
  </si>
  <si>
    <t>avril</t>
  </si>
  <si>
    <t>mai</t>
  </si>
  <si>
    <t>juin</t>
  </si>
  <si>
    <t>Total</t>
  </si>
  <si>
    <t>Décembre</t>
  </si>
  <si>
    <t>septembre</t>
  </si>
  <si>
    <t xml:space="preserve">octobre </t>
  </si>
  <si>
    <t>novembre</t>
  </si>
  <si>
    <t>Total activités spéciales</t>
  </si>
  <si>
    <t>Prévisions budgétaires modifiées</t>
  </si>
  <si>
    <t>MEPAL</t>
  </si>
  <si>
    <t>août</t>
  </si>
  <si>
    <t>Entretien Locaux</t>
  </si>
  <si>
    <t>Juillet</t>
  </si>
  <si>
    <t>Autres dons (CRFL,etc.)</t>
  </si>
  <si>
    <t>Autres charges dépôt commercial</t>
  </si>
  <si>
    <t>Achats doc. Et articles divers</t>
  </si>
  <si>
    <t>Autres subventions Projet étudiant</t>
  </si>
  <si>
    <t>2004-2005</t>
  </si>
  <si>
    <t>SURPLUS (DÉFICIT) PÉRIODE</t>
  </si>
  <si>
    <t>Mouvement d'éducation populaire autonome de Lanaudière</t>
  </si>
  <si>
    <t xml:space="preserve">Au </t>
  </si>
  <si>
    <t>30/04/2005</t>
  </si>
  <si>
    <t>États financiers au 31 mai 2005</t>
  </si>
  <si>
    <t>2005-2006</t>
  </si>
  <si>
    <t xml:space="preserve">Autres dons </t>
  </si>
  <si>
    <t>Dons CRC</t>
  </si>
  <si>
    <t>Autres subventions</t>
  </si>
  <si>
    <t>2006-2007</t>
  </si>
  <si>
    <t>SURPLUS (DÉFICIT) ACCUMULÉ DÉBUT</t>
  </si>
  <si>
    <t>Source:  Mouvement d'éducation populaire autonome de Lanaudière (MÉPAL)</t>
  </si>
  <si>
    <t>4-8  Rapport financier mensuel (outil)</t>
  </si>
  <si>
    <t xml:space="preserve">Mois:  </t>
  </si>
  <si>
    <t xml:space="preserve">Autres charges </t>
  </si>
  <si>
    <t>Exemples:</t>
  </si>
  <si>
    <t>Formation</t>
  </si>
  <si>
    <t>Rencontre groupes membres</t>
  </si>
  <si>
    <t>Mobilisation</t>
  </si>
  <si>
    <t>Total-services/frais financier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</si>
</sst>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.0_)\ &quot;$&quot;_ ;_ * \(#,##0.0\)\ &quot;$&quot;_ ;_ * &quot;-&quot;??_)\ &quot;$&quot;_ ;_ @_ "/>
    <numFmt numFmtId="173" formatCode="_ * #,##0_)\ &quot;$&quot;_ ;_ * \(#,##0\)\ &quot;$&quot;_ ;_ * &quot;-&quot;??_)\ &quot;$&quot;_ ;_ @_ "/>
    <numFmt numFmtId="174" formatCode="#,##0.00\ _$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47" applyNumberFormat="1" applyAlignment="1">
      <alignment/>
    </xf>
    <xf numFmtId="44" fontId="0" fillId="0" borderId="0" xfId="47" applyFont="1" applyAlignment="1">
      <alignment/>
    </xf>
    <xf numFmtId="44" fontId="0" fillId="0" borderId="0" xfId="47" applyAlignment="1">
      <alignment/>
    </xf>
    <xf numFmtId="173" fontId="0" fillId="0" borderId="10" xfId="47" applyNumberFormat="1" applyBorder="1" applyAlignment="1">
      <alignment/>
    </xf>
    <xf numFmtId="44" fontId="0" fillId="0" borderId="10" xfId="47" applyBorder="1" applyAlignment="1">
      <alignment/>
    </xf>
    <xf numFmtId="173" fontId="0" fillId="0" borderId="0" xfId="47" applyNumberFormat="1" applyBorder="1" applyAlignment="1">
      <alignment/>
    </xf>
    <xf numFmtId="44" fontId="0" fillId="0" borderId="0" xfId="47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73" fontId="1" fillId="33" borderId="11" xfId="47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73" fontId="0" fillId="0" borderId="0" xfId="47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44" fontId="0" fillId="0" borderId="12" xfId="47" applyBorder="1" applyAlignment="1">
      <alignment/>
    </xf>
    <xf numFmtId="173" fontId="1" fillId="33" borderId="13" xfId="47" applyNumberFormat="1" applyFont="1" applyFill="1" applyBorder="1" applyAlignment="1">
      <alignment horizontal="center"/>
    </xf>
    <xf numFmtId="44" fontId="0" fillId="0" borderId="14" xfId="47" applyBorder="1" applyAlignment="1">
      <alignment/>
    </xf>
    <xf numFmtId="44" fontId="0" fillId="0" borderId="14" xfId="0" applyNumberFormat="1" applyBorder="1" applyAlignment="1">
      <alignment/>
    </xf>
    <xf numFmtId="44" fontId="0" fillId="0" borderId="10" xfId="47" applyFont="1" applyBorder="1" applyAlignment="1">
      <alignment/>
    </xf>
    <xf numFmtId="44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70" fontId="0" fillId="0" borderId="0" xfId="47" applyNumberFormat="1" applyBorder="1" applyAlignment="1">
      <alignment/>
    </xf>
    <xf numFmtId="170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170" fontId="0" fillId="0" borderId="0" xfId="47" applyNumberFormat="1" applyFont="1" applyAlignment="1">
      <alignment/>
    </xf>
    <xf numFmtId="170" fontId="0" fillId="0" borderId="0" xfId="4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4" sqref="E44"/>
    </sheetView>
  </sheetViews>
  <sheetFormatPr defaultColWidth="11.421875" defaultRowHeight="12.75"/>
  <cols>
    <col min="1" max="1" width="33.00390625" style="0" customWidth="1"/>
    <col min="2" max="3" width="12.57421875" style="0" customWidth="1"/>
    <col min="4" max="4" width="16.8515625" style="0" customWidth="1"/>
    <col min="5" max="5" width="12.57421875" style="0" customWidth="1"/>
    <col min="6" max="14" width="12.7109375" style="0" customWidth="1"/>
    <col min="15" max="15" width="12.421875" style="0" customWidth="1"/>
    <col min="16" max="17" width="12.7109375" style="0" customWidth="1"/>
  </cols>
  <sheetData>
    <row r="1" spans="1:10" ht="15.75">
      <c r="A1" s="37" t="s">
        <v>91</v>
      </c>
      <c r="B1" s="37"/>
      <c r="C1" s="37"/>
      <c r="D1" s="37"/>
      <c r="E1" s="19"/>
      <c r="F1" s="19"/>
      <c r="G1" s="19"/>
      <c r="H1" s="19"/>
      <c r="I1" s="19"/>
      <c r="J1" s="19"/>
    </row>
    <row r="2" spans="1:10" ht="15.75">
      <c r="A2" s="37" t="s">
        <v>94</v>
      </c>
      <c r="B2" s="37"/>
      <c r="C2" s="37"/>
      <c r="D2" s="37"/>
      <c r="E2" s="19"/>
      <c r="F2" s="19"/>
      <c r="G2" s="19"/>
      <c r="H2" s="19"/>
      <c r="I2" s="19"/>
      <c r="J2" s="19"/>
    </row>
    <row r="3" spans="1:10" ht="12.75">
      <c r="A3" s="38"/>
      <c r="B3" s="38"/>
      <c r="C3" s="38"/>
      <c r="D3" s="38"/>
      <c r="E3" s="20"/>
      <c r="F3" s="20"/>
      <c r="G3" s="20"/>
      <c r="H3" s="20"/>
      <c r="I3" s="20"/>
      <c r="J3" s="20"/>
    </row>
    <row r="4" spans="1:17" ht="12.75">
      <c r="A4" s="13"/>
      <c r="B4" s="14" t="s">
        <v>47</v>
      </c>
      <c r="C4" s="14" t="s">
        <v>92</v>
      </c>
      <c r="D4" s="14" t="s">
        <v>48</v>
      </c>
      <c r="E4" s="14" t="s">
        <v>84</v>
      </c>
      <c r="F4" s="14" t="s">
        <v>82</v>
      </c>
      <c r="G4" s="14" t="s">
        <v>76</v>
      </c>
      <c r="H4" s="14" t="s">
        <v>77</v>
      </c>
      <c r="I4" s="14" t="s">
        <v>78</v>
      </c>
      <c r="J4" s="14" t="s">
        <v>75</v>
      </c>
      <c r="K4" s="14" t="s">
        <v>68</v>
      </c>
      <c r="L4" s="14" t="s">
        <v>69</v>
      </c>
      <c r="M4" s="14" t="s">
        <v>70</v>
      </c>
      <c r="N4" s="14" t="s">
        <v>71</v>
      </c>
      <c r="O4" s="14" t="s">
        <v>72</v>
      </c>
      <c r="P4" s="14" t="s">
        <v>73</v>
      </c>
      <c r="Q4" s="14" t="s">
        <v>74</v>
      </c>
    </row>
    <row r="5" spans="1:17" ht="12.75">
      <c r="A5" s="13"/>
      <c r="B5" s="14" t="s">
        <v>89</v>
      </c>
      <c r="C5" s="14" t="s">
        <v>93</v>
      </c>
      <c r="D5" s="14" t="s">
        <v>53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ht="15.75">
      <c r="A6" s="15" t="s">
        <v>0</v>
      </c>
    </row>
    <row r="8" ht="12.75">
      <c r="A8" s="1" t="s">
        <v>1</v>
      </c>
    </row>
    <row r="9" spans="1:17" ht="12.75">
      <c r="A9" t="s">
        <v>2</v>
      </c>
      <c r="B9" s="8">
        <v>0</v>
      </c>
      <c r="C9" s="4">
        <f>Q9</f>
        <v>0</v>
      </c>
      <c r="D9" s="8">
        <f>B9-C9</f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f>SUM(E9:P9)</f>
        <v>0</v>
      </c>
    </row>
    <row r="10" spans="1:17" ht="12.75">
      <c r="A10" t="s">
        <v>3</v>
      </c>
      <c r="B10" s="8">
        <v>0</v>
      </c>
      <c r="C10" s="4">
        <f>Q10</f>
        <v>0</v>
      </c>
      <c r="D10" s="8">
        <f>B10-C10</f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4">
        <f>SUM(E10:P10)</f>
        <v>0</v>
      </c>
    </row>
    <row r="11" spans="1:17" ht="12.75">
      <c r="A11" t="s">
        <v>4</v>
      </c>
      <c r="B11" s="8">
        <v>0</v>
      </c>
      <c r="C11" s="4">
        <f>Q11</f>
        <v>0</v>
      </c>
      <c r="D11" s="8">
        <f>B11-C11</f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4">
        <f>SUM(E11:P11)</f>
        <v>0</v>
      </c>
    </row>
    <row r="12" spans="1:17" ht="12.75">
      <c r="A12" t="s">
        <v>45</v>
      </c>
      <c r="B12" s="8">
        <v>54212</v>
      </c>
      <c r="C12" s="4">
        <f>Q12</f>
        <v>54212</v>
      </c>
      <c r="D12" s="8">
        <f>B12-C12</f>
        <v>0</v>
      </c>
      <c r="E12" s="8">
        <v>27106</v>
      </c>
      <c r="F12" s="8">
        <v>27106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4">
        <f>SUM(E12:P12)</f>
        <v>54212</v>
      </c>
    </row>
    <row r="13" spans="1:17" ht="12.75">
      <c r="A13" t="s">
        <v>88</v>
      </c>
      <c r="B13" s="10">
        <v>1636</v>
      </c>
      <c r="C13" s="4">
        <f>Q13</f>
        <v>1596</v>
      </c>
      <c r="D13" s="8">
        <f>B13-C13</f>
        <v>40</v>
      </c>
      <c r="E13" s="10">
        <v>817</v>
      </c>
      <c r="F13" s="10">
        <v>0</v>
      </c>
      <c r="G13" s="8">
        <v>0</v>
      </c>
      <c r="H13" s="10">
        <v>0</v>
      </c>
      <c r="I13" s="10">
        <v>779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4">
        <f>SUM(E13:P13)</f>
        <v>1596</v>
      </c>
    </row>
    <row r="14" spans="1:17" ht="13.5" thickBot="1">
      <c r="A14" s="1" t="s">
        <v>24</v>
      </c>
      <c r="B14" s="22">
        <f>SUM(B9:B13)</f>
        <v>55848</v>
      </c>
      <c r="C14" s="22">
        <f>SUM(C9:C13)</f>
        <v>55808</v>
      </c>
      <c r="D14" s="22">
        <f>SUM(D9:D13)</f>
        <v>40</v>
      </c>
      <c r="E14" s="24">
        <f>SUM(E10:E13)</f>
        <v>27923</v>
      </c>
      <c r="F14" s="24">
        <f>SUM(F10:F13)</f>
        <v>27106</v>
      </c>
      <c r="G14" s="24">
        <f>SUM(G10:G13)</f>
        <v>0</v>
      </c>
      <c r="H14" s="24">
        <f aca="true" t="shared" si="0" ref="H14:Q14">SUM(H9:H13)</f>
        <v>0</v>
      </c>
      <c r="I14" s="24">
        <f t="shared" si="0"/>
        <v>779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55808</v>
      </c>
    </row>
    <row r="15" spans="1:17" ht="13.5" thickTop="1">
      <c r="A15" s="1"/>
      <c r="B15" s="6"/>
      <c r="C15" s="6"/>
      <c r="D15" s="8"/>
      <c r="E15" s="8"/>
      <c r="F15" s="8"/>
      <c r="G15" s="8"/>
      <c r="H15" s="8"/>
      <c r="I15" s="8"/>
      <c r="J15" s="8"/>
      <c r="Q15" s="4"/>
    </row>
    <row r="16" spans="1:17" ht="15.75">
      <c r="A16" s="15" t="s">
        <v>55</v>
      </c>
      <c r="B16" s="6"/>
      <c r="C16" s="6"/>
      <c r="D16" s="8"/>
      <c r="E16" s="8"/>
      <c r="F16" s="8"/>
      <c r="G16" s="8"/>
      <c r="H16" s="8"/>
      <c r="I16" s="8"/>
      <c r="J16" s="8"/>
      <c r="Q16" s="4"/>
    </row>
    <row r="17" spans="1:17" ht="12.75">
      <c r="A17" s="5" t="s">
        <v>56</v>
      </c>
      <c r="B17" s="8">
        <v>300</v>
      </c>
      <c r="C17" s="4">
        <f>Q17</f>
        <v>172</v>
      </c>
      <c r="D17" s="8">
        <f>B17-C17</f>
        <v>128</v>
      </c>
      <c r="E17" s="7">
        <v>0</v>
      </c>
      <c r="F17" s="7">
        <v>0</v>
      </c>
      <c r="G17" s="8">
        <v>0</v>
      </c>
      <c r="H17" s="8">
        <v>64</v>
      </c>
      <c r="I17" s="8">
        <v>8</v>
      </c>
      <c r="J17" s="8">
        <v>0</v>
      </c>
      <c r="K17" s="8">
        <v>0</v>
      </c>
      <c r="L17" s="8">
        <v>70</v>
      </c>
      <c r="M17" s="8">
        <v>30</v>
      </c>
      <c r="N17" s="8">
        <v>0</v>
      </c>
      <c r="O17" s="8">
        <v>0</v>
      </c>
      <c r="P17" s="8">
        <v>0</v>
      </c>
      <c r="Q17" s="4">
        <f>SUM(E17:P17)</f>
        <v>172</v>
      </c>
    </row>
    <row r="18" spans="1:17" ht="12.75">
      <c r="A18" t="s">
        <v>57</v>
      </c>
      <c r="B18" s="8">
        <v>380</v>
      </c>
      <c r="C18" s="4">
        <f>Q18</f>
        <v>743.2</v>
      </c>
      <c r="D18" s="8">
        <f>B18-C18</f>
        <v>-363.20000000000005</v>
      </c>
      <c r="E18" s="8">
        <v>0</v>
      </c>
      <c r="F18" s="8">
        <v>0</v>
      </c>
      <c r="G18" s="8">
        <v>220</v>
      </c>
      <c r="H18" s="8">
        <v>150</v>
      </c>
      <c r="I18" s="8">
        <v>373.2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">
        <f>SUM(E18:P18)</f>
        <v>743.2</v>
      </c>
    </row>
    <row r="19" spans="1:17" ht="12.75">
      <c r="A19" t="s">
        <v>58</v>
      </c>
      <c r="B19" s="8">
        <v>100</v>
      </c>
      <c r="C19" s="4">
        <f>Q19</f>
        <v>410</v>
      </c>
      <c r="D19" s="8">
        <f>B19-C19</f>
        <v>-310</v>
      </c>
      <c r="E19" s="8">
        <v>0</v>
      </c>
      <c r="F19" s="8">
        <v>0</v>
      </c>
      <c r="G19" s="8">
        <v>0</v>
      </c>
      <c r="H19" s="8">
        <v>0</v>
      </c>
      <c r="I19" s="8">
        <v>410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4">
        <f>SUM(E19:P19)</f>
        <v>410</v>
      </c>
    </row>
    <row r="20" spans="1:17" ht="12.75">
      <c r="A20" t="s">
        <v>59</v>
      </c>
      <c r="B20" s="10">
        <v>400</v>
      </c>
      <c r="C20" s="4">
        <f>Q20</f>
        <v>0</v>
      </c>
      <c r="D20" s="8">
        <f>B20-C20</f>
        <v>400</v>
      </c>
      <c r="E20" s="26">
        <v>0</v>
      </c>
      <c r="F20" s="26">
        <v>0</v>
      </c>
      <c r="G20" s="26">
        <v>0</v>
      </c>
      <c r="H20" s="26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4">
        <f>SUM(E20:P20)</f>
        <v>0</v>
      </c>
    </row>
    <row r="21" spans="1:17" ht="16.5" thickBot="1">
      <c r="A21" s="15" t="s">
        <v>60</v>
      </c>
      <c r="B21" s="24">
        <f>SUM(B16:B20)</f>
        <v>1180</v>
      </c>
      <c r="C21" s="24">
        <f>SUM(C16:C20)</f>
        <v>1325.2</v>
      </c>
      <c r="D21" s="24">
        <f>SUM(D16:D20)</f>
        <v>-145.20000000000005</v>
      </c>
      <c r="E21" s="24">
        <f aca="true" t="shared" si="1" ref="E21:Q21">SUM(E17:E20)</f>
        <v>0</v>
      </c>
      <c r="F21" s="24">
        <f t="shared" si="1"/>
        <v>0</v>
      </c>
      <c r="G21" s="24">
        <f t="shared" si="1"/>
        <v>220</v>
      </c>
      <c r="H21" s="24">
        <f t="shared" si="1"/>
        <v>214</v>
      </c>
      <c r="I21" s="24">
        <f t="shared" si="1"/>
        <v>791.2</v>
      </c>
      <c r="J21" s="24">
        <f t="shared" si="1"/>
        <v>0</v>
      </c>
      <c r="K21" s="24">
        <f t="shared" si="1"/>
        <v>0</v>
      </c>
      <c r="L21" s="24">
        <f t="shared" si="1"/>
        <v>70</v>
      </c>
      <c r="M21" s="24">
        <f t="shared" si="1"/>
        <v>30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4">
        <f t="shared" si="1"/>
        <v>1325.2</v>
      </c>
    </row>
    <row r="22" spans="1:17" ht="13.5" thickTop="1">
      <c r="A22" s="1"/>
      <c r="B22" s="6"/>
      <c r="C22" s="6"/>
      <c r="D22" s="8"/>
      <c r="E22" s="8"/>
      <c r="F22" s="8"/>
      <c r="G22" s="8"/>
      <c r="H22" s="8"/>
      <c r="I22" s="8"/>
      <c r="J22" s="8"/>
      <c r="Q22" s="4"/>
    </row>
    <row r="23" spans="1:17" ht="15.75">
      <c r="A23" s="15" t="s">
        <v>5</v>
      </c>
      <c r="B23" s="6"/>
      <c r="C23" s="6"/>
      <c r="D23" s="8"/>
      <c r="E23" s="8"/>
      <c r="F23" s="8"/>
      <c r="G23" s="8"/>
      <c r="H23" s="8"/>
      <c r="I23" s="8"/>
      <c r="J23" s="8"/>
      <c r="Q23" s="4"/>
    </row>
    <row r="24" spans="1:17" ht="12.75">
      <c r="A24" t="s">
        <v>6</v>
      </c>
      <c r="B24" s="8">
        <v>1140</v>
      </c>
      <c r="C24" s="4">
        <f>Q24</f>
        <v>1140</v>
      </c>
      <c r="D24" s="8">
        <f>B24-C24</f>
        <v>0</v>
      </c>
      <c r="E24" s="8">
        <v>0</v>
      </c>
      <c r="F24" s="8">
        <v>0</v>
      </c>
      <c r="G24" s="8">
        <v>660</v>
      </c>
      <c r="H24" s="8">
        <v>450</v>
      </c>
      <c r="I24" s="8">
        <v>30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4">
        <f>SUM(E24:P24)</f>
        <v>1140</v>
      </c>
    </row>
    <row r="25" spans="1:17" ht="12.75">
      <c r="A25" t="s">
        <v>7</v>
      </c>
      <c r="B25" s="8">
        <v>8000</v>
      </c>
      <c r="C25" s="4">
        <f>Q25</f>
        <v>7100</v>
      </c>
      <c r="D25" s="8">
        <f>B25-C25</f>
        <v>900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N25" s="8">
        <v>7100</v>
      </c>
      <c r="O25" s="8">
        <v>0</v>
      </c>
      <c r="P25" s="8">
        <v>0</v>
      </c>
      <c r="Q25" s="4">
        <f>SUM(E25:P25)</f>
        <v>7100</v>
      </c>
    </row>
    <row r="26" spans="1:17" ht="12.75">
      <c r="A26" t="s">
        <v>85</v>
      </c>
      <c r="B26" s="8">
        <v>0</v>
      </c>
      <c r="C26" s="4">
        <f>Q26</f>
        <v>1850</v>
      </c>
      <c r="D26" s="8">
        <f>B26-C26</f>
        <v>-1850</v>
      </c>
      <c r="E26" s="8">
        <v>0</v>
      </c>
      <c r="F26" s="8">
        <v>0</v>
      </c>
      <c r="G26" s="8">
        <v>0</v>
      </c>
      <c r="H26" s="8">
        <v>1500</v>
      </c>
      <c r="I26" s="8">
        <v>0</v>
      </c>
      <c r="J26" s="8">
        <v>0</v>
      </c>
      <c r="K26" s="8">
        <v>50</v>
      </c>
      <c r="L26" s="8">
        <v>0</v>
      </c>
      <c r="M26" s="8">
        <v>300</v>
      </c>
      <c r="N26" s="8">
        <v>0</v>
      </c>
      <c r="O26" s="8">
        <v>0</v>
      </c>
      <c r="P26" s="8">
        <v>0</v>
      </c>
      <c r="Q26" s="4">
        <f>SUM(E26:P26)</f>
        <v>1850</v>
      </c>
    </row>
    <row r="27" spans="1:17" ht="12.75">
      <c r="A27" t="s">
        <v>9</v>
      </c>
      <c r="B27" s="8">
        <v>320</v>
      </c>
      <c r="C27" s="4">
        <f>Q27</f>
        <v>193.63</v>
      </c>
      <c r="D27" s="8">
        <f>B27-C27</f>
        <v>126.37</v>
      </c>
      <c r="E27" s="8">
        <v>0</v>
      </c>
      <c r="F27" s="8">
        <v>0</v>
      </c>
      <c r="G27" s="8">
        <v>25.07</v>
      </c>
      <c r="H27" s="8">
        <v>99.08</v>
      </c>
      <c r="I27" s="8">
        <v>0</v>
      </c>
      <c r="J27" s="8">
        <v>0</v>
      </c>
      <c r="K27" s="8">
        <v>69.48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4">
        <f>SUM(E27:P27)</f>
        <v>193.63</v>
      </c>
    </row>
    <row r="28" spans="1:17" ht="12.75">
      <c r="A28" t="s">
        <v>61</v>
      </c>
      <c r="B28" s="10">
        <v>200</v>
      </c>
      <c r="C28" s="4">
        <f>Q28</f>
        <v>30</v>
      </c>
      <c r="D28" s="8">
        <f>B28-C28</f>
        <v>170</v>
      </c>
      <c r="E28" s="10">
        <v>0</v>
      </c>
      <c r="F28" s="10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30</v>
      </c>
      <c r="M28" s="8">
        <v>0</v>
      </c>
      <c r="N28" s="8">
        <v>0</v>
      </c>
      <c r="O28" s="8">
        <v>0</v>
      </c>
      <c r="P28" s="8">
        <v>0</v>
      </c>
      <c r="Q28" s="4">
        <f>SUM(E28:P28)</f>
        <v>30</v>
      </c>
    </row>
    <row r="29" spans="1:17" ht="16.5" thickBot="1">
      <c r="A29" s="15" t="s">
        <v>25</v>
      </c>
      <c r="B29" s="24">
        <f>SUM(B24:B28)</f>
        <v>9660</v>
      </c>
      <c r="C29" s="24">
        <f>SUM(C24:C28)</f>
        <v>10313.63</v>
      </c>
      <c r="D29" s="24">
        <f>SUM(D24:D28)</f>
        <v>-653.63</v>
      </c>
      <c r="E29" s="24">
        <f aca="true" t="shared" si="2" ref="E29:Q29">SUM(E24:E28)</f>
        <v>0</v>
      </c>
      <c r="F29" s="24">
        <f t="shared" si="2"/>
        <v>0</v>
      </c>
      <c r="G29" s="24">
        <f t="shared" si="2"/>
        <v>685.07</v>
      </c>
      <c r="H29" s="24">
        <f t="shared" si="2"/>
        <v>2049.08</v>
      </c>
      <c r="I29" s="24">
        <f t="shared" si="2"/>
        <v>30</v>
      </c>
      <c r="J29" s="24">
        <f t="shared" si="2"/>
        <v>0</v>
      </c>
      <c r="K29" s="24">
        <f t="shared" si="2"/>
        <v>119.48</v>
      </c>
      <c r="L29" s="24">
        <f t="shared" si="2"/>
        <v>30</v>
      </c>
      <c r="M29" s="24">
        <f t="shared" si="2"/>
        <v>300</v>
      </c>
      <c r="N29" s="24">
        <f t="shared" si="2"/>
        <v>7100</v>
      </c>
      <c r="O29" s="24">
        <f t="shared" si="2"/>
        <v>0</v>
      </c>
      <c r="P29" s="24">
        <f t="shared" si="2"/>
        <v>0</v>
      </c>
      <c r="Q29" s="24">
        <f t="shared" si="2"/>
        <v>10313.63</v>
      </c>
    </row>
    <row r="30" spans="2:17" ht="13.5" thickTop="1">
      <c r="B30" s="8"/>
      <c r="C30" s="8"/>
      <c r="D30" s="8"/>
      <c r="E30" s="8"/>
      <c r="F30" s="8"/>
      <c r="G30" s="8"/>
      <c r="H30" s="8"/>
      <c r="I30" s="8"/>
      <c r="J30" s="8"/>
      <c r="L30">
        <v>0</v>
      </c>
      <c r="Q30" s="4"/>
    </row>
    <row r="31" spans="1:17" ht="16.5" thickBot="1">
      <c r="A31" s="15" t="s">
        <v>10</v>
      </c>
      <c r="B31" s="22">
        <f>B29+B21+B14</f>
        <v>66688</v>
      </c>
      <c r="C31" s="22">
        <f>C29+C21+C14</f>
        <v>67446.83</v>
      </c>
      <c r="D31" s="22">
        <f>D29+D21+D14</f>
        <v>-758.83</v>
      </c>
      <c r="E31" s="22">
        <f aca="true" t="shared" si="3" ref="E31:Q31">SUM(E29+E21+E14)</f>
        <v>27923</v>
      </c>
      <c r="F31" s="22">
        <f t="shared" si="3"/>
        <v>27106</v>
      </c>
      <c r="G31" s="22">
        <f t="shared" si="3"/>
        <v>905.07</v>
      </c>
      <c r="H31" s="22">
        <f t="shared" si="3"/>
        <v>2263.08</v>
      </c>
      <c r="I31" s="22">
        <f t="shared" si="3"/>
        <v>1600.2</v>
      </c>
      <c r="J31" s="22">
        <f t="shared" si="3"/>
        <v>0</v>
      </c>
      <c r="K31" s="22">
        <f t="shared" si="3"/>
        <v>119.48</v>
      </c>
      <c r="L31" s="22">
        <f t="shared" si="3"/>
        <v>100</v>
      </c>
      <c r="M31" s="22">
        <f t="shared" si="3"/>
        <v>330</v>
      </c>
      <c r="N31" s="22">
        <f t="shared" si="3"/>
        <v>7100</v>
      </c>
      <c r="O31" s="22">
        <f t="shared" si="3"/>
        <v>0</v>
      </c>
      <c r="P31" s="22">
        <f t="shared" si="3"/>
        <v>0</v>
      </c>
      <c r="Q31" s="22">
        <f t="shared" si="3"/>
        <v>67446.83</v>
      </c>
    </row>
    <row r="32" spans="1:17" ht="13.5" thickTop="1">
      <c r="A32" s="2"/>
      <c r="B32" s="9"/>
      <c r="C32" s="9"/>
      <c r="D32" s="10"/>
      <c r="E32" s="1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2:17" ht="12.75">
      <c r="B33" s="6"/>
      <c r="C33" s="6"/>
      <c r="D33" s="8"/>
      <c r="E33" s="8"/>
      <c r="F33" s="8"/>
      <c r="G33" s="8"/>
      <c r="H33" s="8"/>
      <c r="I33" s="8"/>
      <c r="J33" s="8"/>
      <c r="Q33" s="4"/>
    </row>
    <row r="34" spans="1:17" ht="15.75">
      <c r="A34" s="15" t="s">
        <v>11</v>
      </c>
      <c r="B34" s="6"/>
      <c r="C34" s="6"/>
      <c r="D34" s="8"/>
      <c r="E34" s="8"/>
      <c r="F34" s="8"/>
      <c r="G34" s="8"/>
      <c r="H34" s="8"/>
      <c r="I34" s="8"/>
      <c r="J34" s="8"/>
      <c r="Q34" s="4"/>
    </row>
    <row r="35" spans="2:17" ht="12.75">
      <c r="B35" s="6"/>
      <c r="C35" s="6"/>
      <c r="D35" s="8"/>
      <c r="E35" s="8"/>
      <c r="F35" s="8"/>
      <c r="G35" s="8"/>
      <c r="H35" s="8"/>
      <c r="I35" s="8"/>
      <c r="J35" s="8"/>
      <c r="Q35" s="4"/>
    </row>
    <row r="36" spans="1:17" ht="15.75">
      <c r="A36" s="15" t="s">
        <v>12</v>
      </c>
      <c r="B36" s="6"/>
      <c r="C36" s="6"/>
      <c r="D36" s="8"/>
      <c r="E36" s="8"/>
      <c r="F36" s="8"/>
      <c r="G36" s="8"/>
      <c r="H36" s="8"/>
      <c r="I36" s="8"/>
      <c r="J36" s="8"/>
      <c r="Q36" s="4"/>
    </row>
    <row r="37" spans="1:17" ht="12.75">
      <c r="A37" t="s">
        <v>13</v>
      </c>
      <c r="B37" s="8">
        <v>62850</v>
      </c>
      <c r="C37" s="4">
        <f>Q37</f>
        <v>50376.090000000004</v>
      </c>
      <c r="D37" s="8">
        <f>B37-C37</f>
        <v>12473.909999999996</v>
      </c>
      <c r="E37" s="8">
        <v>1968.8</v>
      </c>
      <c r="F37" s="8">
        <v>5305.71</v>
      </c>
      <c r="G37" s="7">
        <f>5860.35-1664.1</f>
        <v>4196.25</v>
      </c>
      <c r="H37" s="8">
        <v>4688.28</v>
      </c>
      <c r="I37" s="8">
        <v>4688.28</v>
      </c>
      <c r="J37" s="8">
        <v>5860.35</v>
      </c>
      <c r="K37" s="8">
        <v>4733.25</v>
      </c>
      <c r="L37" s="29">
        <v>5446.51</v>
      </c>
      <c r="M37" s="8">
        <v>7561.08</v>
      </c>
      <c r="N37" s="8">
        <v>5699.84</v>
      </c>
      <c r="O37" s="8">
        <v>227.74</v>
      </c>
      <c r="P37" s="8">
        <v>0</v>
      </c>
      <c r="Q37" s="4">
        <f>SUM(E37:O37)</f>
        <v>50376.090000000004</v>
      </c>
    </row>
    <row r="38" spans="1:17" ht="12.75">
      <c r="A38" t="s">
        <v>14</v>
      </c>
      <c r="B38" s="4">
        <v>1664.1</v>
      </c>
      <c r="C38" s="4">
        <f>Q38</f>
        <v>1664.1</v>
      </c>
      <c r="D38" s="8">
        <f>B38-C38</f>
        <v>0</v>
      </c>
      <c r="E38" s="10">
        <v>0</v>
      </c>
      <c r="F38" s="10">
        <v>0</v>
      </c>
      <c r="G38" s="7">
        <v>1664.1</v>
      </c>
      <c r="H38" s="10">
        <v>0</v>
      </c>
      <c r="I38" s="10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4">
        <f>SUM(E38:P38)</f>
        <v>1664.1</v>
      </c>
    </row>
    <row r="39" spans="1:17" ht="16.5" thickBot="1">
      <c r="A39" s="15" t="s">
        <v>15</v>
      </c>
      <c r="B39" s="24">
        <f>SUM(B37:B38)</f>
        <v>64514.1</v>
      </c>
      <c r="C39" s="24">
        <f>SUM(C37:C38)</f>
        <v>52040.19</v>
      </c>
      <c r="D39" s="24">
        <f>SUM(D37:D38)</f>
        <v>12473.909999999996</v>
      </c>
      <c r="E39" s="24">
        <f aca="true" t="shared" si="4" ref="E39:Q39">SUM(E37:E38)</f>
        <v>1968.8</v>
      </c>
      <c r="F39" s="24">
        <f t="shared" si="4"/>
        <v>5305.71</v>
      </c>
      <c r="G39" s="24">
        <f t="shared" si="4"/>
        <v>5860.35</v>
      </c>
      <c r="H39" s="24">
        <f t="shared" si="4"/>
        <v>4688.28</v>
      </c>
      <c r="I39" s="24">
        <f t="shared" si="4"/>
        <v>4688.28</v>
      </c>
      <c r="J39" s="24">
        <f t="shared" si="4"/>
        <v>5860.35</v>
      </c>
      <c r="K39" s="24">
        <f t="shared" si="4"/>
        <v>4733.25</v>
      </c>
      <c r="L39" s="24">
        <f t="shared" si="4"/>
        <v>5446.51</v>
      </c>
      <c r="M39" s="24">
        <f t="shared" si="4"/>
        <v>7561.08</v>
      </c>
      <c r="N39" s="24">
        <f t="shared" si="4"/>
        <v>5699.84</v>
      </c>
      <c r="O39" s="24">
        <f t="shared" si="4"/>
        <v>227.74</v>
      </c>
      <c r="P39" s="24">
        <f t="shared" si="4"/>
        <v>0</v>
      </c>
      <c r="Q39" s="24">
        <f t="shared" si="4"/>
        <v>52040.19</v>
      </c>
    </row>
    <row r="40" spans="2:17" ht="13.5" thickTop="1">
      <c r="B40" s="6"/>
      <c r="C40" s="6"/>
      <c r="D40" s="8"/>
      <c r="E40" s="8"/>
      <c r="F40" s="8"/>
      <c r="G40" s="8"/>
      <c r="H40" s="8"/>
      <c r="I40" s="8"/>
      <c r="J40" s="8"/>
      <c r="Q40" s="4"/>
    </row>
    <row r="41" spans="1:17" ht="15.75">
      <c r="A41" s="15" t="s">
        <v>55</v>
      </c>
      <c r="B41" s="6"/>
      <c r="C41" s="6"/>
      <c r="D41" s="8"/>
      <c r="E41" s="8"/>
      <c r="F41" s="8"/>
      <c r="G41" s="8"/>
      <c r="H41" s="8"/>
      <c r="I41" s="8"/>
      <c r="J41" s="8"/>
      <c r="O41" s="12"/>
      <c r="Q41" s="4"/>
    </row>
    <row r="42" spans="1:17" ht="12.75">
      <c r="A42" t="s">
        <v>56</v>
      </c>
      <c r="B42" s="12">
        <v>600</v>
      </c>
      <c r="C42" s="4">
        <f>Q42</f>
        <v>497.86</v>
      </c>
      <c r="D42" s="8">
        <f>B42-C42</f>
        <v>102.13999999999999</v>
      </c>
      <c r="E42" s="8">
        <v>0</v>
      </c>
      <c r="F42" s="8">
        <v>0</v>
      </c>
      <c r="G42" s="8">
        <v>0</v>
      </c>
      <c r="H42" s="8">
        <v>367.46</v>
      </c>
      <c r="I42" s="8">
        <v>0</v>
      </c>
      <c r="J42" s="8">
        <v>0</v>
      </c>
      <c r="K42" s="8">
        <v>0</v>
      </c>
      <c r="L42" s="8">
        <v>130.4</v>
      </c>
      <c r="M42" s="8">
        <v>0</v>
      </c>
      <c r="N42" s="8">
        <v>0</v>
      </c>
      <c r="O42" s="8">
        <v>0</v>
      </c>
      <c r="P42" s="12">
        <v>0</v>
      </c>
      <c r="Q42" s="4">
        <f>SUM(E42:P42)</f>
        <v>497.86</v>
      </c>
    </row>
    <row r="43" spans="1:17" ht="12.75">
      <c r="A43" t="s">
        <v>63</v>
      </c>
      <c r="B43" s="12">
        <v>480</v>
      </c>
      <c r="C43" s="4">
        <f>Q43</f>
        <v>799.3</v>
      </c>
      <c r="D43" s="8">
        <f>B43-C43</f>
        <v>-319.29999999999995</v>
      </c>
      <c r="E43" s="8">
        <v>0</v>
      </c>
      <c r="F43" s="8">
        <v>0</v>
      </c>
      <c r="G43" s="8">
        <v>0</v>
      </c>
      <c r="H43" s="8">
        <v>0</v>
      </c>
      <c r="I43" s="30">
        <v>339.3</v>
      </c>
      <c r="J43" s="8">
        <v>0</v>
      </c>
      <c r="K43" s="8">
        <v>0</v>
      </c>
      <c r="L43" s="8">
        <v>460</v>
      </c>
      <c r="M43" s="8">
        <v>0</v>
      </c>
      <c r="N43" s="8">
        <v>0</v>
      </c>
      <c r="O43" s="8">
        <v>0</v>
      </c>
      <c r="P43" s="12"/>
      <c r="Q43" s="4">
        <f>SUM(E43:P43)</f>
        <v>799.3</v>
      </c>
    </row>
    <row r="44" spans="1:17" ht="12.75">
      <c r="A44" t="s">
        <v>58</v>
      </c>
      <c r="B44" s="12">
        <v>300</v>
      </c>
      <c r="C44" s="4">
        <f>Q44</f>
        <v>204.17</v>
      </c>
      <c r="D44" s="8">
        <f>B44-C44</f>
        <v>95.83000000000001</v>
      </c>
      <c r="E44" s="8">
        <v>0</v>
      </c>
      <c r="F44" s="8">
        <v>0</v>
      </c>
      <c r="G44" s="8">
        <v>0</v>
      </c>
      <c r="H44" s="8">
        <v>0</v>
      </c>
      <c r="J44" s="8">
        <v>204.17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12">
        <v>0</v>
      </c>
      <c r="Q44" s="4">
        <f>SUM(E44:P44)</f>
        <v>204.17</v>
      </c>
    </row>
    <row r="45" spans="1:17" ht="12.75">
      <c r="A45" t="s">
        <v>59</v>
      </c>
      <c r="B45" s="12">
        <v>400</v>
      </c>
      <c r="C45" s="4">
        <f>Q45</f>
        <v>135</v>
      </c>
      <c r="D45" s="8">
        <f>B45-C45</f>
        <v>265</v>
      </c>
      <c r="E45" s="8">
        <v>0</v>
      </c>
      <c r="F45" s="10">
        <v>0</v>
      </c>
      <c r="G45" s="8">
        <v>0</v>
      </c>
      <c r="H45" s="8">
        <v>0</v>
      </c>
      <c r="I45" s="8">
        <v>0</v>
      </c>
      <c r="J45" s="8">
        <v>135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12">
        <v>0</v>
      </c>
      <c r="Q45" s="4">
        <f>SUM(E45:P45)</f>
        <v>135</v>
      </c>
    </row>
    <row r="46" spans="1:17" ht="16.5" thickBot="1">
      <c r="A46" s="15" t="s">
        <v>79</v>
      </c>
      <c r="B46" s="24">
        <f>SUM(B41:B45)</f>
        <v>1780</v>
      </c>
      <c r="C46" s="24">
        <f>SUM(C41:C45)</f>
        <v>1636.33</v>
      </c>
      <c r="D46" s="24">
        <f>SUM(D41:D45)</f>
        <v>143.67000000000004</v>
      </c>
      <c r="E46" s="24">
        <f aca="true" t="shared" si="5" ref="E46:K46">SUM(E42:E45)</f>
        <v>0</v>
      </c>
      <c r="F46" s="24">
        <f t="shared" si="5"/>
        <v>0</v>
      </c>
      <c r="G46" s="24">
        <f t="shared" si="5"/>
        <v>0</v>
      </c>
      <c r="H46" s="24">
        <f t="shared" si="5"/>
        <v>367.46</v>
      </c>
      <c r="I46" s="24">
        <f t="shared" si="5"/>
        <v>339.3</v>
      </c>
      <c r="J46" s="24">
        <f t="shared" si="5"/>
        <v>339.16999999999996</v>
      </c>
      <c r="K46" s="24">
        <f t="shared" si="5"/>
        <v>0</v>
      </c>
      <c r="L46" s="24">
        <f>SUM(L42:L44)</f>
        <v>590.4</v>
      </c>
      <c r="M46" s="24">
        <f>SUM(M42:M45)</f>
        <v>0</v>
      </c>
      <c r="N46" s="24">
        <f>SUM(N42:N45)</f>
        <v>0</v>
      </c>
      <c r="O46" s="24">
        <f>SUM(O42:O45)</f>
        <v>0</v>
      </c>
      <c r="P46" s="24">
        <f>SUM(P42:P45)</f>
        <v>0</v>
      </c>
      <c r="Q46" s="24">
        <f>SUM(Q42:Q45)</f>
        <v>1636.33</v>
      </c>
    </row>
    <row r="47" spans="1:17" ht="13.5" thickTop="1">
      <c r="A47" s="13"/>
      <c r="B47" s="13" t="s">
        <v>47</v>
      </c>
      <c r="C47" s="14" t="s">
        <v>92</v>
      </c>
      <c r="D47" s="13" t="s">
        <v>48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>
      <c r="A48" s="15" t="s">
        <v>16</v>
      </c>
      <c r="B48" s="6"/>
      <c r="C48" s="6"/>
      <c r="D48" s="8"/>
      <c r="E48" s="8"/>
      <c r="F48" s="8"/>
      <c r="G48" s="8"/>
      <c r="H48" s="8"/>
      <c r="I48" s="8"/>
      <c r="J48" s="8"/>
      <c r="Q48" s="4"/>
    </row>
    <row r="49" spans="1:17" ht="12.75">
      <c r="A49" t="s">
        <v>17</v>
      </c>
      <c r="B49" s="8">
        <v>400</v>
      </c>
      <c r="C49" s="4">
        <f aca="true" t="shared" si="6" ref="C49:C56">Q49</f>
        <v>427.54</v>
      </c>
      <c r="D49" s="8">
        <f aca="true" t="shared" si="7" ref="D49:D56">B49-C49</f>
        <v>-27.54000000000002</v>
      </c>
      <c r="E49" s="8">
        <v>322.54</v>
      </c>
      <c r="F49" s="8">
        <v>0</v>
      </c>
      <c r="G49" s="8">
        <v>35</v>
      </c>
      <c r="H49" s="8">
        <v>0</v>
      </c>
      <c r="I49" s="8">
        <v>0</v>
      </c>
      <c r="J49" s="8">
        <v>0</v>
      </c>
      <c r="K49" s="8">
        <v>35</v>
      </c>
      <c r="L49" s="8">
        <v>0</v>
      </c>
      <c r="M49" s="8">
        <v>0</v>
      </c>
      <c r="N49" s="8">
        <v>35</v>
      </c>
      <c r="O49" s="8">
        <v>0</v>
      </c>
      <c r="P49" s="8">
        <v>0</v>
      </c>
      <c r="Q49" s="4">
        <f>SUM(E49:P49)</f>
        <v>427.54</v>
      </c>
    </row>
    <row r="50" spans="1:17" ht="12.75">
      <c r="A50" t="s">
        <v>18</v>
      </c>
      <c r="B50" s="8">
        <v>600</v>
      </c>
      <c r="C50" s="4">
        <f t="shared" si="6"/>
        <v>307.7</v>
      </c>
      <c r="D50" s="8">
        <f t="shared" si="7"/>
        <v>292.3</v>
      </c>
      <c r="E50" s="8">
        <v>0</v>
      </c>
      <c r="F50" s="8">
        <v>0</v>
      </c>
      <c r="G50" s="8">
        <v>55.63</v>
      </c>
      <c r="H50" s="8">
        <v>27.52</v>
      </c>
      <c r="I50" s="8">
        <v>69.87</v>
      </c>
      <c r="J50" s="8">
        <v>66.47</v>
      </c>
      <c r="K50" s="8">
        <v>27.69</v>
      </c>
      <c r="L50" s="8">
        <v>60.52</v>
      </c>
      <c r="M50" s="8">
        <v>0</v>
      </c>
      <c r="N50" s="8">
        <v>0</v>
      </c>
      <c r="O50" s="8">
        <v>0</v>
      </c>
      <c r="P50" s="8">
        <v>0</v>
      </c>
      <c r="Q50" s="4">
        <f>SUM(E50:O50)</f>
        <v>307.7</v>
      </c>
    </row>
    <row r="51" spans="1:20" ht="12.75">
      <c r="A51" t="s">
        <v>19</v>
      </c>
      <c r="B51" s="8">
        <v>30</v>
      </c>
      <c r="C51" s="4">
        <f t="shared" si="6"/>
        <v>58.45</v>
      </c>
      <c r="D51" s="8">
        <f t="shared" si="7"/>
        <v>-28.450000000000003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13</v>
      </c>
      <c r="L51" s="8">
        <v>0</v>
      </c>
      <c r="M51" s="8">
        <v>0</v>
      </c>
      <c r="N51" s="8">
        <v>36.92</v>
      </c>
      <c r="O51" s="8">
        <v>8.53</v>
      </c>
      <c r="P51" s="8">
        <v>0</v>
      </c>
      <c r="Q51" s="4">
        <f>SUM(E51:O51)</f>
        <v>58.45</v>
      </c>
      <c r="R51" s="8"/>
      <c r="S51" s="8"/>
      <c r="T51" s="8"/>
    </row>
    <row r="52" spans="1:20" ht="12.75">
      <c r="A52" t="s">
        <v>20</v>
      </c>
      <c r="B52" s="8">
        <v>1000</v>
      </c>
      <c r="C52" s="4">
        <f t="shared" si="6"/>
        <v>350.11</v>
      </c>
      <c r="D52" s="8">
        <f t="shared" si="7"/>
        <v>649.89</v>
      </c>
      <c r="E52" s="8">
        <v>0</v>
      </c>
      <c r="F52" s="8">
        <v>0</v>
      </c>
      <c r="G52" s="8">
        <v>16.82</v>
      </c>
      <c r="H52" s="8">
        <v>87.8</v>
      </c>
      <c r="I52" s="8">
        <v>0</v>
      </c>
      <c r="J52" s="8">
        <v>254.86</v>
      </c>
      <c r="K52" s="8">
        <v>10</v>
      </c>
      <c r="L52" s="8">
        <v>45</v>
      </c>
      <c r="M52" s="8">
        <v>0</v>
      </c>
      <c r="N52" s="8">
        <v>-64.37</v>
      </c>
      <c r="O52" s="8">
        <v>0</v>
      </c>
      <c r="P52" s="8">
        <v>0</v>
      </c>
      <c r="Q52" s="8">
        <f>SUM(F52:P52)</f>
        <v>350.11</v>
      </c>
      <c r="R52" s="8"/>
      <c r="S52" s="8"/>
      <c r="T52" s="8"/>
    </row>
    <row r="53" spans="1:20" ht="12.75">
      <c r="A53" t="s">
        <v>21</v>
      </c>
      <c r="B53" s="8">
        <v>1000</v>
      </c>
      <c r="C53" s="4">
        <f t="shared" si="6"/>
        <v>675.8699999999999</v>
      </c>
      <c r="D53" s="8">
        <f t="shared" si="7"/>
        <v>324.1300000000001</v>
      </c>
      <c r="E53" s="8">
        <v>0</v>
      </c>
      <c r="F53" s="8">
        <v>0</v>
      </c>
      <c r="G53" s="8">
        <v>98.51</v>
      </c>
      <c r="H53" s="8">
        <v>62.24</v>
      </c>
      <c r="I53" s="8">
        <v>128.89</v>
      </c>
      <c r="J53" s="8">
        <f>26.82+56.45</f>
        <v>83.27000000000001</v>
      </c>
      <c r="K53" s="8">
        <v>15.14</v>
      </c>
      <c r="L53" s="7">
        <f>5.7+87.11</f>
        <v>92.81</v>
      </c>
      <c r="M53" s="8">
        <v>0</v>
      </c>
      <c r="N53" s="8">
        <v>145.01</v>
      </c>
      <c r="O53" s="8">
        <v>50</v>
      </c>
      <c r="P53" s="8">
        <v>0</v>
      </c>
      <c r="Q53" s="8">
        <f>SUM(E53:O53)</f>
        <v>675.8699999999999</v>
      </c>
      <c r="R53" s="8"/>
      <c r="S53" s="8"/>
      <c r="T53" s="8"/>
    </row>
    <row r="54" spans="1:20" ht="12.75">
      <c r="A54" t="s">
        <v>22</v>
      </c>
      <c r="B54" s="8">
        <v>800</v>
      </c>
      <c r="C54" s="4">
        <f t="shared" si="6"/>
        <v>632.25</v>
      </c>
      <c r="D54" s="8">
        <f t="shared" si="7"/>
        <v>167.75</v>
      </c>
      <c r="E54" s="8">
        <v>0</v>
      </c>
      <c r="F54" s="8">
        <v>0</v>
      </c>
      <c r="G54" s="8">
        <v>0</v>
      </c>
      <c r="H54" s="8">
        <v>100</v>
      </c>
      <c r="I54" s="8">
        <v>0</v>
      </c>
      <c r="J54" s="8">
        <v>0</v>
      </c>
      <c r="K54" s="8">
        <v>0</v>
      </c>
      <c r="L54" s="8">
        <v>500</v>
      </c>
      <c r="M54" s="8">
        <v>0</v>
      </c>
      <c r="N54" s="8">
        <v>32.25</v>
      </c>
      <c r="O54" s="8">
        <v>0</v>
      </c>
      <c r="P54" s="8">
        <v>0</v>
      </c>
      <c r="Q54" s="8">
        <f>SUM(E54:O54)</f>
        <v>632.25</v>
      </c>
      <c r="R54" s="8"/>
      <c r="S54" s="8"/>
      <c r="T54" s="8"/>
    </row>
    <row r="55" spans="1:20" ht="12.75">
      <c r="A55" t="s">
        <v>87</v>
      </c>
      <c r="B55" s="8">
        <v>200</v>
      </c>
      <c r="C55" s="4">
        <f t="shared" si="6"/>
        <v>43.81</v>
      </c>
      <c r="D55" s="8">
        <f t="shared" si="7"/>
        <v>156.19</v>
      </c>
      <c r="E55" s="8"/>
      <c r="F55" s="8"/>
      <c r="G55" s="8"/>
      <c r="H55" s="8"/>
      <c r="I55" s="8"/>
      <c r="J55" s="8">
        <v>5</v>
      </c>
      <c r="K55" s="8"/>
      <c r="L55" s="8">
        <v>13</v>
      </c>
      <c r="M55" s="8">
        <v>5</v>
      </c>
      <c r="N55" s="8">
        <v>12.59</v>
      </c>
      <c r="O55" s="8">
        <v>8.22</v>
      </c>
      <c r="P55" s="8">
        <v>0</v>
      </c>
      <c r="Q55" s="4">
        <f>SUM(E55:O55)</f>
        <v>43.81</v>
      </c>
      <c r="R55" s="8"/>
      <c r="S55" s="8"/>
      <c r="T55" s="8"/>
    </row>
    <row r="56" spans="1:20" ht="12.75">
      <c r="A56" t="s">
        <v>23</v>
      </c>
      <c r="B56" s="10">
        <v>400</v>
      </c>
      <c r="C56" s="31">
        <f t="shared" si="6"/>
        <v>0</v>
      </c>
      <c r="D56" s="10">
        <f t="shared" si="7"/>
        <v>400</v>
      </c>
      <c r="E56" s="8">
        <v>0</v>
      </c>
      <c r="F56" s="10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0">
        <v>0</v>
      </c>
      <c r="N56" s="10">
        <v>0</v>
      </c>
      <c r="O56" s="10">
        <v>0</v>
      </c>
      <c r="P56" s="10">
        <v>0</v>
      </c>
      <c r="Q56" s="4">
        <f>SUM(E56:O56)</f>
        <v>0</v>
      </c>
      <c r="R56" s="8"/>
      <c r="S56" s="8"/>
      <c r="T56" s="8"/>
    </row>
    <row r="57" spans="1:20" ht="16.5" thickBot="1">
      <c r="A57" s="15" t="s">
        <v>26</v>
      </c>
      <c r="B57" s="22">
        <f>SUM(B49:B56)</f>
        <v>4430</v>
      </c>
      <c r="C57" s="22">
        <f>SUM(C49:C56)</f>
        <v>2495.73</v>
      </c>
      <c r="D57" s="22">
        <f>SUM(D49:D56)</f>
        <v>1934.2700000000002</v>
      </c>
      <c r="E57" s="24">
        <f aca="true" t="shared" si="8" ref="E57:Q57">SUM(E49:E56)</f>
        <v>322.54</v>
      </c>
      <c r="F57" s="24">
        <f t="shared" si="8"/>
        <v>0</v>
      </c>
      <c r="G57" s="24">
        <f t="shared" si="8"/>
        <v>205.95999999999998</v>
      </c>
      <c r="H57" s="24">
        <f t="shared" si="8"/>
        <v>277.56</v>
      </c>
      <c r="I57" s="24">
        <f t="shared" si="8"/>
        <v>198.76</v>
      </c>
      <c r="J57" s="24">
        <f t="shared" si="8"/>
        <v>409.6</v>
      </c>
      <c r="K57" s="24">
        <f t="shared" si="8"/>
        <v>100.83</v>
      </c>
      <c r="L57" s="24">
        <f t="shared" si="8"/>
        <v>711.33</v>
      </c>
      <c r="M57" s="8">
        <f t="shared" si="8"/>
        <v>5</v>
      </c>
      <c r="N57" s="8">
        <f t="shared" si="8"/>
        <v>197.4</v>
      </c>
      <c r="O57" s="8">
        <f t="shared" si="8"/>
        <v>66.75</v>
      </c>
      <c r="P57" s="8">
        <f t="shared" si="8"/>
        <v>0</v>
      </c>
      <c r="Q57" s="8">
        <f t="shared" si="8"/>
        <v>2495.73</v>
      </c>
      <c r="R57" s="8"/>
      <c r="S57" s="8"/>
      <c r="T57" s="8"/>
    </row>
    <row r="58" spans="2:17" ht="13.5" thickTop="1">
      <c r="B58" s="6"/>
      <c r="C58" s="6"/>
      <c r="D58" s="8"/>
      <c r="E58" s="8"/>
      <c r="F58" s="8"/>
      <c r="G58" s="8"/>
      <c r="H58" s="8"/>
      <c r="I58" s="8"/>
      <c r="J58" s="8"/>
      <c r="Q58" s="4"/>
    </row>
    <row r="59" spans="1:17" ht="15.75">
      <c r="A59" s="15" t="s">
        <v>27</v>
      </c>
      <c r="B59" s="6"/>
      <c r="C59" s="6"/>
      <c r="D59" s="8"/>
      <c r="E59" s="8"/>
      <c r="F59" s="8"/>
      <c r="G59" s="8"/>
      <c r="H59" s="8"/>
      <c r="I59" s="8"/>
      <c r="J59" s="8"/>
      <c r="Q59" s="4"/>
    </row>
    <row r="60" spans="1:17" ht="12.75">
      <c r="A60" t="s">
        <v>28</v>
      </c>
      <c r="B60" s="8">
        <v>1701</v>
      </c>
      <c r="C60" s="4">
        <f aca="true" t="shared" si="9" ref="C60:C72">Q60</f>
        <v>1372.04</v>
      </c>
      <c r="D60" s="8">
        <f aca="true" t="shared" si="10" ref="D60:D72">B60-C60</f>
        <v>328.96000000000004</v>
      </c>
      <c r="E60" s="8">
        <v>141.76</v>
      </c>
      <c r="F60" s="8">
        <v>141.76</v>
      </c>
      <c r="G60" s="8">
        <v>141.76</v>
      </c>
      <c r="H60" s="8">
        <v>141.76</v>
      </c>
      <c r="I60" s="7">
        <v>115</v>
      </c>
      <c r="J60" s="8">
        <v>115</v>
      </c>
      <c r="K60" s="8">
        <v>115</v>
      </c>
      <c r="L60" s="8">
        <v>115</v>
      </c>
      <c r="M60" s="8">
        <v>115</v>
      </c>
      <c r="N60" s="8">
        <v>115</v>
      </c>
      <c r="O60" s="8">
        <v>115</v>
      </c>
      <c r="P60" s="8">
        <v>0</v>
      </c>
      <c r="Q60" s="4">
        <f>SUM(E60:O60)</f>
        <v>1372.04</v>
      </c>
    </row>
    <row r="61" spans="1:17" ht="12.75">
      <c r="A61" t="s">
        <v>83</v>
      </c>
      <c r="B61" s="8">
        <v>0</v>
      </c>
      <c r="C61" s="4">
        <f t="shared" si="9"/>
        <v>0</v>
      </c>
      <c r="D61" s="8">
        <f t="shared" si="10"/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4">
        <f aca="true" t="shared" si="11" ref="Q61:Q72">SUM(E61:P61)</f>
        <v>0</v>
      </c>
    </row>
    <row r="62" spans="1:17" ht="12.75">
      <c r="A62" t="s">
        <v>29</v>
      </c>
      <c r="B62" s="8">
        <v>200</v>
      </c>
      <c r="C62" s="4">
        <f t="shared" si="9"/>
        <v>268.74</v>
      </c>
      <c r="D62" s="8">
        <f t="shared" si="10"/>
        <v>-68.74000000000001</v>
      </c>
      <c r="E62" s="8">
        <v>0</v>
      </c>
      <c r="F62" s="8">
        <v>0</v>
      </c>
      <c r="G62" s="8">
        <v>43</v>
      </c>
      <c r="H62" s="8">
        <v>0</v>
      </c>
      <c r="I62" s="8">
        <v>0</v>
      </c>
      <c r="J62" s="8">
        <v>0</v>
      </c>
      <c r="K62" s="8">
        <v>53.75</v>
      </c>
      <c r="L62" s="8">
        <v>0</v>
      </c>
      <c r="M62" s="8">
        <v>0</v>
      </c>
      <c r="N62" s="8">
        <v>43</v>
      </c>
      <c r="O62" s="8">
        <v>128.99</v>
      </c>
      <c r="P62" s="8">
        <v>0</v>
      </c>
      <c r="Q62" s="4">
        <f t="shared" si="11"/>
        <v>268.74</v>
      </c>
    </row>
    <row r="63" spans="1:17" ht="12.75">
      <c r="A63" t="s">
        <v>30</v>
      </c>
      <c r="B63" s="8">
        <v>562</v>
      </c>
      <c r="C63" s="4">
        <f t="shared" si="9"/>
        <v>498.13</v>
      </c>
      <c r="D63" s="8">
        <f t="shared" si="10"/>
        <v>63.870000000000005</v>
      </c>
      <c r="E63" s="8">
        <v>0</v>
      </c>
      <c r="F63" s="8">
        <v>0</v>
      </c>
      <c r="G63" s="8">
        <v>0</v>
      </c>
      <c r="H63" s="8">
        <v>0</v>
      </c>
      <c r="I63" s="8">
        <v>498.13</v>
      </c>
      <c r="J63" s="8">
        <v>0</v>
      </c>
      <c r="K63" s="8">
        <v>0</v>
      </c>
      <c r="L63" s="8">
        <v>0</v>
      </c>
      <c r="M63" s="8">
        <v>0</v>
      </c>
      <c r="N63" s="7">
        <v>0</v>
      </c>
      <c r="O63" s="8">
        <v>0</v>
      </c>
      <c r="P63" s="8">
        <v>0</v>
      </c>
      <c r="Q63" s="4">
        <f t="shared" si="11"/>
        <v>498.13</v>
      </c>
    </row>
    <row r="64" spans="1:17" ht="12.75">
      <c r="A64" t="s">
        <v>49</v>
      </c>
      <c r="B64" s="8">
        <v>0</v>
      </c>
      <c r="C64" s="4">
        <f t="shared" si="9"/>
        <v>0</v>
      </c>
      <c r="D64" s="8">
        <f t="shared" si="10"/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4">
        <f t="shared" si="11"/>
        <v>0</v>
      </c>
    </row>
    <row r="65" spans="1:17" ht="12.75">
      <c r="A65" t="s">
        <v>31</v>
      </c>
      <c r="B65" s="8">
        <v>0</v>
      </c>
      <c r="C65" s="4">
        <f t="shared" si="9"/>
        <v>0</v>
      </c>
      <c r="D65" s="8">
        <f t="shared" si="10"/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4">
        <f t="shared" si="11"/>
        <v>0</v>
      </c>
    </row>
    <row r="66" spans="1:17" ht="12.75">
      <c r="A66" t="s">
        <v>32</v>
      </c>
      <c r="B66" s="8">
        <v>700</v>
      </c>
      <c r="C66" s="4">
        <f t="shared" si="9"/>
        <v>618.94</v>
      </c>
      <c r="D66" s="8">
        <f t="shared" si="10"/>
        <v>81.05999999999995</v>
      </c>
      <c r="E66" s="8">
        <v>0</v>
      </c>
      <c r="F66" s="8">
        <v>169.86</v>
      </c>
      <c r="G66" s="8">
        <v>0</v>
      </c>
      <c r="H66" s="8">
        <v>222.16</v>
      </c>
      <c r="I66" s="8">
        <v>40.12</v>
      </c>
      <c r="J66" s="8">
        <v>30.07</v>
      </c>
      <c r="K66" s="8">
        <v>28.6</v>
      </c>
      <c r="L66" s="8">
        <v>125.13</v>
      </c>
      <c r="M66" s="8">
        <v>0</v>
      </c>
      <c r="N66" s="8">
        <v>3</v>
      </c>
      <c r="O66" s="8">
        <v>0</v>
      </c>
      <c r="P66" s="8">
        <v>0</v>
      </c>
      <c r="Q66" s="4">
        <f t="shared" si="11"/>
        <v>618.94</v>
      </c>
    </row>
    <row r="67" spans="1:17" ht="12.75">
      <c r="A67" t="s">
        <v>33</v>
      </c>
      <c r="B67" s="8">
        <v>750</v>
      </c>
      <c r="C67" s="4">
        <f t="shared" si="9"/>
        <v>407.72</v>
      </c>
      <c r="D67" s="8">
        <f t="shared" si="10"/>
        <v>342.28</v>
      </c>
      <c r="E67" s="8">
        <v>-0.6</v>
      </c>
      <c r="F67" s="8">
        <v>5.25</v>
      </c>
      <c r="G67" s="8">
        <v>8.44</v>
      </c>
      <c r="H67" s="8">
        <v>186.6</v>
      </c>
      <c r="I67" s="8">
        <v>0</v>
      </c>
      <c r="J67" s="8">
        <v>0</v>
      </c>
      <c r="K67" s="8">
        <v>138.15</v>
      </c>
      <c r="L67" s="8">
        <v>0</v>
      </c>
      <c r="M67" s="8">
        <v>0</v>
      </c>
      <c r="N67" s="8">
        <v>69.88</v>
      </c>
      <c r="O67" s="8">
        <v>0</v>
      </c>
      <c r="P67" s="8">
        <v>0</v>
      </c>
      <c r="Q67" s="4">
        <f t="shared" si="11"/>
        <v>407.72</v>
      </c>
    </row>
    <row r="68" spans="1:17" ht="12.75">
      <c r="A68" t="s">
        <v>34</v>
      </c>
      <c r="B68" s="8">
        <v>600</v>
      </c>
      <c r="C68" s="4">
        <f t="shared" si="9"/>
        <v>382.59999999999997</v>
      </c>
      <c r="D68" s="8">
        <f t="shared" si="10"/>
        <v>217.40000000000003</v>
      </c>
      <c r="E68" s="8">
        <v>0</v>
      </c>
      <c r="F68" s="8">
        <v>20.39</v>
      </c>
      <c r="G68" s="8">
        <v>34.77</v>
      </c>
      <c r="H68" s="8">
        <v>32.34</v>
      </c>
      <c r="I68" s="8">
        <v>0</v>
      </c>
      <c r="J68" s="8">
        <v>30.36</v>
      </c>
      <c r="K68" s="8">
        <v>142.41</v>
      </c>
      <c r="L68" s="8">
        <v>20.25</v>
      </c>
      <c r="M68" s="8">
        <v>0</v>
      </c>
      <c r="N68" s="8">
        <v>102.08</v>
      </c>
      <c r="O68" s="8">
        <v>0</v>
      </c>
      <c r="P68" s="8">
        <v>0</v>
      </c>
      <c r="Q68" s="4">
        <f t="shared" si="11"/>
        <v>382.59999999999997</v>
      </c>
    </row>
    <row r="69" spans="1:17" ht="12.75">
      <c r="A69" t="s">
        <v>35</v>
      </c>
      <c r="B69" s="8">
        <v>1600</v>
      </c>
      <c r="C69" s="4">
        <f t="shared" si="9"/>
        <v>1808.07</v>
      </c>
      <c r="D69" s="8">
        <f t="shared" si="10"/>
        <v>-208.06999999999994</v>
      </c>
      <c r="E69" s="8">
        <v>45.53</v>
      </c>
      <c r="F69" s="8">
        <v>250.9</v>
      </c>
      <c r="G69" s="8">
        <v>148.88</v>
      </c>
      <c r="H69" s="8">
        <v>143.29</v>
      </c>
      <c r="I69" s="8">
        <v>143.52</v>
      </c>
      <c r="J69" s="8">
        <v>158.26</v>
      </c>
      <c r="K69" s="8">
        <v>337.25</v>
      </c>
      <c r="L69" s="8">
        <v>151.32</v>
      </c>
      <c r="M69" s="8">
        <v>142.03</v>
      </c>
      <c r="N69" s="8">
        <v>229.08</v>
      </c>
      <c r="O69" s="8">
        <v>58.01</v>
      </c>
      <c r="P69" s="8">
        <v>0</v>
      </c>
      <c r="Q69" s="4">
        <f t="shared" si="11"/>
        <v>1808.07</v>
      </c>
    </row>
    <row r="70" spans="1:17" ht="12.75">
      <c r="A70" t="s">
        <v>46</v>
      </c>
      <c r="B70" s="8">
        <v>32</v>
      </c>
      <c r="C70" s="4">
        <f t="shared" si="9"/>
        <v>32</v>
      </c>
      <c r="D70" s="8">
        <f t="shared" si="10"/>
        <v>0</v>
      </c>
      <c r="E70" s="8">
        <v>0</v>
      </c>
      <c r="F70" s="8">
        <v>0</v>
      </c>
      <c r="G70" s="8">
        <v>0</v>
      </c>
      <c r="H70" s="8">
        <v>0</v>
      </c>
      <c r="I70" s="8">
        <v>32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4">
        <f t="shared" si="11"/>
        <v>32</v>
      </c>
    </row>
    <row r="71" spans="1:17" ht="12.75">
      <c r="A71" t="s">
        <v>36</v>
      </c>
      <c r="B71" s="8">
        <v>0</v>
      </c>
      <c r="C71" s="4">
        <f t="shared" si="9"/>
        <v>0</v>
      </c>
      <c r="D71" s="8">
        <f t="shared" si="10"/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4">
        <f t="shared" si="11"/>
        <v>0</v>
      </c>
    </row>
    <row r="72" spans="1:17" ht="12.75">
      <c r="A72" t="s">
        <v>37</v>
      </c>
      <c r="B72" s="8">
        <v>0</v>
      </c>
      <c r="C72" s="4">
        <f t="shared" si="9"/>
        <v>0</v>
      </c>
      <c r="D72" s="8">
        <f t="shared" si="10"/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4">
        <f t="shared" si="11"/>
        <v>0</v>
      </c>
    </row>
    <row r="73" spans="1:17" ht="16.5" thickBot="1">
      <c r="A73" s="15" t="s">
        <v>38</v>
      </c>
      <c r="B73" s="24">
        <f>SUM(B60:B72)</f>
        <v>6145</v>
      </c>
      <c r="C73" s="24">
        <f>SUM(C60:C72)</f>
        <v>5388.24</v>
      </c>
      <c r="D73" s="24">
        <f>SUM(D60:D72)</f>
        <v>756.76</v>
      </c>
      <c r="E73" s="24">
        <f aca="true" t="shared" si="12" ref="E73:Q73">SUM(E60:E72)</f>
        <v>186.69</v>
      </c>
      <c r="F73" s="24">
        <f t="shared" si="12"/>
        <v>588.16</v>
      </c>
      <c r="G73" s="24">
        <f t="shared" si="12"/>
        <v>376.85</v>
      </c>
      <c r="H73" s="24">
        <f t="shared" si="12"/>
        <v>726.15</v>
      </c>
      <c r="I73" s="24">
        <f t="shared" si="12"/>
        <v>828.77</v>
      </c>
      <c r="J73" s="24">
        <f t="shared" si="12"/>
        <v>333.69</v>
      </c>
      <c r="K73" s="24">
        <f t="shared" si="12"/>
        <v>815.16</v>
      </c>
      <c r="L73" s="24">
        <f t="shared" si="12"/>
        <v>411.7</v>
      </c>
      <c r="M73" s="24">
        <f t="shared" si="12"/>
        <v>257.03</v>
      </c>
      <c r="N73" s="24">
        <f t="shared" si="12"/>
        <v>562.04</v>
      </c>
      <c r="O73" s="24">
        <f t="shared" si="12"/>
        <v>302</v>
      </c>
      <c r="P73" s="24">
        <f t="shared" si="12"/>
        <v>0</v>
      </c>
      <c r="Q73" s="25">
        <f t="shared" si="12"/>
        <v>5388.24</v>
      </c>
    </row>
    <row r="74" spans="2:17" ht="13.5" thickTop="1">
      <c r="B74" s="6"/>
      <c r="C74" s="6"/>
      <c r="D74" s="8"/>
      <c r="E74" s="8"/>
      <c r="F74" s="8"/>
      <c r="G74" s="8"/>
      <c r="H74" s="8"/>
      <c r="I74" s="8"/>
      <c r="J74" s="8"/>
      <c r="Q74" s="4"/>
    </row>
    <row r="75" spans="1:17" ht="15.75">
      <c r="A75" s="15" t="s">
        <v>39</v>
      </c>
      <c r="B75" s="6"/>
      <c r="C75" s="6"/>
      <c r="D75" s="8"/>
      <c r="E75" s="8"/>
      <c r="F75" s="8"/>
      <c r="G75" s="8"/>
      <c r="H75" s="8"/>
      <c r="I75" s="8"/>
      <c r="J75" s="8"/>
      <c r="Q75" s="4"/>
    </row>
    <row r="76" spans="1:17" ht="12.75">
      <c r="A76" t="s">
        <v>40</v>
      </c>
      <c r="B76" s="8">
        <v>450</v>
      </c>
      <c r="C76" s="4">
        <f>Q76</f>
        <v>26.29</v>
      </c>
      <c r="D76" s="8">
        <f>B76-C76</f>
        <v>423.71</v>
      </c>
      <c r="E76" s="8">
        <v>0</v>
      </c>
      <c r="F76" s="8">
        <v>0</v>
      </c>
      <c r="G76" s="8">
        <v>26.29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12">
        <v>0</v>
      </c>
      <c r="Q76" s="4">
        <f>SUM(E76:P76)</f>
        <v>26.29</v>
      </c>
    </row>
    <row r="77" spans="1:17" ht="12.75">
      <c r="A77" t="s">
        <v>41</v>
      </c>
      <c r="B77" s="8">
        <v>300</v>
      </c>
      <c r="C77" s="4">
        <f>Q77</f>
        <v>339.2199999999999</v>
      </c>
      <c r="D77" s="8">
        <f>B77-C77</f>
        <v>-39.219999999999914</v>
      </c>
      <c r="E77" s="8">
        <v>39.8</v>
      </c>
      <c r="F77" s="8">
        <v>24.4</v>
      </c>
      <c r="G77" s="8">
        <v>7.4</v>
      </c>
      <c r="H77" s="8">
        <v>26.4</v>
      </c>
      <c r="I77" s="8">
        <v>133.42</v>
      </c>
      <c r="J77" s="8">
        <v>21.4</v>
      </c>
      <c r="K77" s="8">
        <v>15.4</v>
      </c>
      <c r="L77" s="8">
        <v>22.4</v>
      </c>
      <c r="M77" s="8">
        <v>15</v>
      </c>
      <c r="N77" s="8">
        <v>19.2</v>
      </c>
      <c r="O77" s="8">
        <v>14.4</v>
      </c>
      <c r="P77" s="8">
        <v>0</v>
      </c>
      <c r="Q77" s="4">
        <f>SUM(E77:P77)</f>
        <v>339.2199999999999</v>
      </c>
    </row>
    <row r="78" spans="1:17" ht="12.75">
      <c r="A78" t="s">
        <v>86</v>
      </c>
      <c r="B78" s="8">
        <v>0</v>
      </c>
      <c r="C78" s="4">
        <f>Q78</f>
        <v>0</v>
      </c>
      <c r="D78" s="8">
        <f>B78-C78</f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4">
        <f>SUM(E78:P78)</f>
        <v>0</v>
      </c>
    </row>
    <row r="79" spans="1:17" ht="16.5" thickBot="1">
      <c r="A79" s="15" t="s">
        <v>64</v>
      </c>
      <c r="B79" s="24">
        <f>SUM(B74:B78)</f>
        <v>750</v>
      </c>
      <c r="C79" s="24">
        <f>SUM(C74:C78)</f>
        <v>365.50999999999993</v>
      </c>
      <c r="D79" s="24">
        <f>SUM(D74:D78)</f>
        <v>384.49000000000007</v>
      </c>
      <c r="E79" s="24">
        <f aca="true" t="shared" si="13" ref="E79:L79">SUM(E76:E78)</f>
        <v>39.8</v>
      </c>
      <c r="F79" s="24">
        <f t="shared" si="13"/>
        <v>24.4</v>
      </c>
      <c r="G79" s="24">
        <f t="shared" si="13"/>
        <v>33.69</v>
      </c>
      <c r="H79" s="24">
        <f t="shared" si="13"/>
        <v>26.4</v>
      </c>
      <c r="I79" s="24">
        <f t="shared" si="13"/>
        <v>133.42</v>
      </c>
      <c r="J79" s="24">
        <f t="shared" si="13"/>
        <v>21.4</v>
      </c>
      <c r="K79" s="24">
        <f t="shared" si="13"/>
        <v>15.4</v>
      </c>
      <c r="L79" s="24">
        <f t="shared" si="13"/>
        <v>22.4</v>
      </c>
      <c r="M79" s="24">
        <f>SUM(M77:M78)</f>
        <v>15</v>
      </c>
      <c r="N79" s="24">
        <f>SUM(N77:N78)</f>
        <v>19.2</v>
      </c>
      <c r="O79" s="24">
        <f>SUM(O76:O78)</f>
        <v>14.4</v>
      </c>
      <c r="P79" s="24">
        <f>SUM(P76:P78)</f>
        <v>0</v>
      </c>
      <c r="Q79" s="25">
        <f>SUM(Q75:Q78)</f>
        <v>365.50999999999993</v>
      </c>
    </row>
    <row r="80" spans="2:17" ht="13.5" thickTop="1">
      <c r="B80" s="6"/>
      <c r="C80" s="6"/>
      <c r="D80" s="8"/>
      <c r="E80" s="8"/>
      <c r="F80" s="8"/>
      <c r="G80" s="8"/>
      <c r="H80" s="8"/>
      <c r="I80" s="8"/>
      <c r="J80" s="8"/>
      <c r="Q80" s="4"/>
    </row>
    <row r="81" spans="1:17" ht="16.5" thickBot="1">
      <c r="A81" s="15" t="s">
        <v>43</v>
      </c>
      <c r="B81" s="22">
        <f>B79+B73+B57+B46+B39</f>
        <v>77619.1</v>
      </c>
      <c r="C81" s="22">
        <f>C79+C73+C57+C46+C39</f>
        <v>61926</v>
      </c>
      <c r="D81" s="22">
        <f>D79+D73+D57+D46+D39</f>
        <v>15693.099999999997</v>
      </c>
      <c r="E81" s="22">
        <f aca="true" t="shared" si="14" ref="E81:P81">SUM(E79+E73+E57+E46+E39)</f>
        <v>2517.83</v>
      </c>
      <c r="F81" s="22">
        <f t="shared" si="14"/>
        <v>5918.27</v>
      </c>
      <c r="G81" s="22">
        <f t="shared" si="14"/>
        <v>6476.85</v>
      </c>
      <c r="H81" s="22">
        <f t="shared" si="14"/>
        <v>6085.849999999999</v>
      </c>
      <c r="I81" s="22">
        <f t="shared" si="14"/>
        <v>6188.53</v>
      </c>
      <c r="J81" s="22">
        <f t="shared" si="14"/>
        <v>6964.210000000001</v>
      </c>
      <c r="K81" s="22">
        <f t="shared" si="14"/>
        <v>5664.64</v>
      </c>
      <c r="L81" s="22">
        <f t="shared" si="14"/>
        <v>7182.34</v>
      </c>
      <c r="M81" s="22">
        <f t="shared" si="14"/>
        <v>7838.11</v>
      </c>
      <c r="N81" s="22">
        <f t="shared" si="14"/>
        <v>6478.4800000000005</v>
      </c>
      <c r="O81" s="22">
        <f t="shared" si="14"/>
        <v>610.89</v>
      </c>
      <c r="P81" s="22">
        <f t="shared" si="14"/>
        <v>0</v>
      </c>
      <c r="Q81" s="27">
        <f>Q79+Q73+Q57+Q46+Q39</f>
        <v>61926</v>
      </c>
    </row>
    <row r="82" spans="1:10" ht="13.5" thickTop="1">
      <c r="A82" s="2"/>
      <c r="B82" s="9"/>
      <c r="C82" s="9"/>
      <c r="D82" s="10"/>
      <c r="E82" s="12"/>
      <c r="F82" s="12"/>
      <c r="G82" s="12"/>
      <c r="H82" s="12"/>
      <c r="I82" s="12"/>
      <c r="J82" s="12"/>
    </row>
    <row r="83" spans="1:17" ht="15.75">
      <c r="A83" s="15" t="s">
        <v>90</v>
      </c>
      <c r="B83" s="11"/>
      <c r="C83" s="11"/>
      <c r="D83" s="8"/>
      <c r="E83" s="8">
        <f aca="true" t="shared" si="15" ref="E83:Q83">E31-E81</f>
        <v>25405.17</v>
      </c>
      <c r="F83" s="8">
        <f t="shared" si="15"/>
        <v>21187.73</v>
      </c>
      <c r="G83" s="8">
        <f t="shared" si="15"/>
        <v>-5571.780000000001</v>
      </c>
      <c r="H83" s="8">
        <f t="shared" si="15"/>
        <v>-3822.7699999999995</v>
      </c>
      <c r="I83" s="8">
        <f t="shared" si="15"/>
        <v>-4588.33</v>
      </c>
      <c r="J83" s="8">
        <f t="shared" si="15"/>
        <v>-6964.210000000001</v>
      </c>
      <c r="K83" s="8">
        <f t="shared" si="15"/>
        <v>-5545.160000000001</v>
      </c>
      <c r="L83" s="8">
        <f t="shared" si="15"/>
        <v>-7082.34</v>
      </c>
      <c r="M83" s="8">
        <f t="shared" si="15"/>
        <v>-7508.11</v>
      </c>
      <c r="N83" s="8">
        <f t="shared" si="15"/>
        <v>621.5199999999995</v>
      </c>
      <c r="O83" s="8">
        <f t="shared" si="15"/>
        <v>-610.89</v>
      </c>
      <c r="P83" s="8">
        <f t="shared" si="15"/>
        <v>0</v>
      </c>
      <c r="Q83" s="8">
        <f t="shared" si="15"/>
        <v>5520.830000000002</v>
      </c>
    </row>
    <row r="84" spans="1:10" ht="12.75">
      <c r="A84" s="3"/>
      <c r="B84" s="11"/>
      <c r="C84" s="11"/>
      <c r="D84" s="8"/>
      <c r="E84" s="8"/>
      <c r="F84" s="8"/>
      <c r="G84" s="8"/>
      <c r="H84" s="8"/>
      <c r="I84" s="8"/>
      <c r="J84" s="8"/>
    </row>
    <row r="85" spans="1:10" ht="15.75">
      <c r="A85" s="15" t="s">
        <v>44</v>
      </c>
      <c r="B85" s="18"/>
      <c r="C85" s="8">
        <f>C31-C81</f>
        <v>5520.830000000002</v>
      </c>
      <c r="E85" s="8"/>
      <c r="F85" s="8"/>
      <c r="G85" s="8"/>
      <c r="H85" s="8"/>
      <c r="I85" s="8"/>
      <c r="J85" s="8"/>
    </row>
    <row r="86" spans="2:10" ht="12.75">
      <c r="B86" s="6"/>
      <c r="C86" s="8"/>
      <c r="E86" s="8"/>
      <c r="F86" s="8"/>
      <c r="G86" s="8"/>
      <c r="H86" s="8"/>
      <c r="I86" s="8"/>
      <c r="J86" s="8"/>
    </row>
    <row r="87" spans="1:10" ht="15.75">
      <c r="A87" s="15" t="s">
        <v>65</v>
      </c>
      <c r="B87" s="6"/>
      <c r="C87" s="8">
        <v>1023</v>
      </c>
      <c r="E87" s="8"/>
      <c r="F87" s="8"/>
      <c r="G87" s="8"/>
      <c r="H87" s="8"/>
      <c r="I87" s="8"/>
      <c r="J87" s="8"/>
    </row>
    <row r="88" spans="2:10" ht="12.75">
      <c r="B88" s="6"/>
      <c r="C88" s="8"/>
      <c r="E88" s="8"/>
      <c r="F88" s="8"/>
      <c r="G88" s="8"/>
      <c r="H88" s="8"/>
      <c r="I88" s="8"/>
      <c r="J88" s="8"/>
    </row>
    <row r="89" spans="1:10" ht="15.75">
      <c r="A89" s="15" t="s">
        <v>66</v>
      </c>
      <c r="B89" s="6"/>
      <c r="C89" s="8">
        <f>SUM(C85:C87)</f>
        <v>6543.830000000002</v>
      </c>
      <c r="E89" s="6"/>
      <c r="F89" s="6"/>
      <c r="G89" s="6"/>
      <c r="H89" s="6"/>
      <c r="I89" s="6"/>
      <c r="J89" s="6"/>
    </row>
  </sheetData>
  <sheetProtection/>
  <mergeCells count="3">
    <mergeCell ref="A1:D1"/>
    <mergeCell ref="A3:D3"/>
    <mergeCell ref="A2:D2"/>
  </mergeCells>
  <printOptions gridLines="1"/>
  <pageMargins left="0.787401575" right="0.787401575" top="0.984251969" bottom="0.984251969" header="0.4921259845" footer="0.4921259845"/>
  <pageSetup horizontalDpi="360" verticalDpi="360" orientation="portrait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2" sqref="F51:F52"/>
    </sheetView>
  </sheetViews>
  <sheetFormatPr defaultColWidth="11.421875" defaultRowHeight="12.75"/>
  <cols>
    <col min="1" max="1" width="30.7109375" style="0" customWidth="1"/>
    <col min="2" max="2" width="13.57421875" style="0" customWidth="1"/>
    <col min="3" max="3" width="13.7109375" style="0" customWidth="1"/>
    <col min="4" max="4" width="12.57421875" style="0" customWidth="1"/>
    <col min="5" max="5" width="14.421875" style="0" customWidth="1"/>
    <col min="6" max="6" width="12.57421875" style="0" customWidth="1"/>
    <col min="7" max="15" width="12.7109375" style="0" customWidth="1"/>
    <col min="16" max="16" width="12.421875" style="0" customWidth="1"/>
    <col min="17" max="17" width="12.7109375" style="0" customWidth="1"/>
    <col min="18" max="18" width="15.00390625" style="0" customWidth="1"/>
  </cols>
  <sheetData>
    <row r="1" spans="1:11" ht="15.75">
      <c r="A1" s="37"/>
      <c r="B1" s="37"/>
      <c r="C1" s="37"/>
      <c r="D1" s="37"/>
      <c r="E1" s="37"/>
      <c r="F1" s="19"/>
      <c r="G1" s="19"/>
      <c r="H1" s="19"/>
      <c r="I1" s="19"/>
      <c r="J1" s="19"/>
      <c r="K1" s="19"/>
    </row>
    <row r="2" spans="1:11" ht="26.25">
      <c r="A2" s="39" t="s">
        <v>102</v>
      </c>
      <c r="B2" s="39"/>
      <c r="C2" s="39"/>
      <c r="D2" s="39"/>
      <c r="E2" s="39"/>
      <c r="F2" s="19"/>
      <c r="G2" s="19"/>
      <c r="H2" s="19"/>
      <c r="I2" s="19"/>
      <c r="J2" s="19"/>
      <c r="K2" s="19"/>
    </row>
    <row r="3" spans="1:11" ht="26.25">
      <c r="A3" s="39" t="s">
        <v>103</v>
      </c>
      <c r="B3" s="39"/>
      <c r="C3" s="39"/>
      <c r="D3" s="39"/>
      <c r="E3" s="39"/>
      <c r="F3" s="20"/>
      <c r="G3" s="20"/>
      <c r="H3" s="20"/>
      <c r="I3" s="20"/>
      <c r="J3" s="20"/>
      <c r="K3" s="20"/>
    </row>
    <row r="4" spans="1:18" ht="12.75">
      <c r="A4" s="13"/>
      <c r="B4" s="14" t="s">
        <v>50</v>
      </c>
      <c r="C4" s="14" t="s">
        <v>52</v>
      </c>
      <c r="D4" s="14" t="s">
        <v>47</v>
      </c>
      <c r="E4" s="14" t="s">
        <v>48</v>
      </c>
      <c r="F4" s="14" t="s">
        <v>84</v>
      </c>
      <c r="G4" s="14" t="s">
        <v>82</v>
      </c>
      <c r="H4" s="14" t="s">
        <v>76</v>
      </c>
      <c r="I4" s="14" t="s">
        <v>77</v>
      </c>
      <c r="J4" s="14" t="s">
        <v>78</v>
      </c>
      <c r="K4" s="14" t="s">
        <v>75</v>
      </c>
      <c r="L4" s="14" t="s">
        <v>68</v>
      </c>
      <c r="M4" s="14" t="s">
        <v>69</v>
      </c>
      <c r="N4" s="14" t="s">
        <v>70</v>
      </c>
      <c r="O4" s="14" t="s">
        <v>71</v>
      </c>
      <c r="P4" s="14" t="s">
        <v>72</v>
      </c>
      <c r="Q4" s="14" t="s">
        <v>73</v>
      </c>
      <c r="R4" s="14" t="s">
        <v>74</v>
      </c>
    </row>
    <row r="5" spans="1:18" ht="12.75">
      <c r="A5" s="13"/>
      <c r="B5" s="14" t="s">
        <v>51</v>
      </c>
      <c r="C5" s="14" t="s">
        <v>67</v>
      </c>
      <c r="D5" s="14" t="s">
        <v>99</v>
      </c>
      <c r="E5" s="14" t="s">
        <v>53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ht="15.75">
      <c r="A6" s="15" t="s">
        <v>0</v>
      </c>
    </row>
    <row r="8" ht="12.75">
      <c r="A8" s="1" t="s">
        <v>1</v>
      </c>
    </row>
    <row r="9" spans="2:18" ht="12.75">
      <c r="B9" s="8">
        <v>0</v>
      </c>
      <c r="C9" s="7">
        <f aca="true" t="shared" si="0" ref="C9:C14">R9</f>
        <v>0</v>
      </c>
      <c r="D9" s="8">
        <v>0</v>
      </c>
      <c r="E9" s="8">
        <f aca="true" t="shared" si="1" ref="E9:E14">D9-C9</f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4">
        <f>SUM(F9:Q9)</f>
        <v>0</v>
      </c>
    </row>
    <row r="10" spans="2:18" ht="12.75">
      <c r="B10" s="8">
        <v>0</v>
      </c>
      <c r="C10" s="8">
        <f t="shared" si="0"/>
        <v>0</v>
      </c>
      <c r="D10" s="8">
        <v>0</v>
      </c>
      <c r="E10" s="8">
        <f t="shared" si="1"/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7">
        <v>0</v>
      </c>
      <c r="R10" s="4">
        <f>SUM(F10:Q10)</f>
        <v>0</v>
      </c>
    </row>
    <row r="11" spans="2:18" ht="12.75">
      <c r="B11" s="8">
        <v>0</v>
      </c>
      <c r="C11" s="8">
        <f t="shared" si="0"/>
        <v>0</v>
      </c>
      <c r="D11" s="8">
        <v>0</v>
      </c>
      <c r="E11" s="8">
        <f t="shared" si="1"/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4">
        <f>SUM(F11:Q11)</f>
        <v>0</v>
      </c>
    </row>
    <row r="12" spans="2:18" ht="12.75">
      <c r="B12" s="8">
        <v>0</v>
      </c>
      <c r="C12" s="7">
        <f t="shared" si="0"/>
        <v>0</v>
      </c>
      <c r="D12" s="8">
        <v>0</v>
      </c>
      <c r="E12" s="8">
        <f t="shared" si="1"/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4">
        <f>SUM(F12:Q12)</f>
        <v>0</v>
      </c>
    </row>
    <row r="13" spans="1:18" ht="12.75">
      <c r="A13" t="s">
        <v>98</v>
      </c>
      <c r="B13" s="8">
        <v>0</v>
      </c>
      <c r="C13" s="10">
        <f t="shared" si="0"/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8">
        <v>0</v>
      </c>
      <c r="I13" s="10">
        <v>0</v>
      </c>
      <c r="J13" s="7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4">
        <f>SUM(F13:Q13)</f>
        <v>0</v>
      </c>
    </row>
    <row r="14" spans="1:18" ht="13.5" thickBot="1">
      <c r="A14" s="1" t="s">
        <v>24</v>
      </c>
      <c r="B14" s="24">
        <f>SUM(B9:B13)</f>
        <v>0</v>
      </c>
      <c r="C14" s="22">
        <f t="shared" si="0"/>
        <v>0</v>
      </c>
      <c r="D14" s="22">
        <f>SUM(D9:D13)</f>
        <v>0</v>
      </c>
      <c r="E14" s="22">
        <f t="shared" si="1"/>
        <v>0</v>
      </c>
      <c r="F14" s="24">
        <f>SUM(F9:F13)</f>
        <v>0</v>
      </c>
      <c r="G14" s="24">
        <f>SUM(G9:G13)</f>
        <v>0</v>
      </c>
      <c r="H14" s="24">
        <f>SUM(H9:H13)</f>
        <v>0</v>
      </c>
      <c r="I14" s="24">
        <f aca="true" t="shared" si="2" ref="I14:P14">SUM(I9:I13)</f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 t="shared" si="2"/>
        <v>0</v>
      </c>
      <c r="Q14" s="24">
        <f>SUM(Q9:Q13)</f>
        <v>0</v>
      </c>
      <c r="R14" s="24">
        <f>SUM(R9:R13)</f>
        <v>0</v>
      </c>
    </row>
    <row r="15" spans="1:18" ht="13.5" thickTop="1">
      <c r="A15" s="1"/>
      <c r="C15" s="8"/>
      <c r="D15" s="6"/>
      <c r="E15" s="8"/>
      <c r="F15" s="8"/>
      <c r="G15" s="8"/>
      <c r="H15" s="8"/>
      <c r="I15" s="8"/>
      <c r="J15" s="8"/>
      <c r="K15" s="8"/>
      <c r="R15" s="4"/>
    </row>
    <row r="16" spans="1:18" ht="15.75">
      <c r="A16" s="15" t="s">
        <v>55</v>
      </c>
      <c r="C16" s="8"/>
      <c r="D16" s="6"/>
      <c r="E16" s="8"/>
      <c r="F16" s="8"/>
      <c r="G16" s="8"/>
      <c r="H16" s="8"/>
      <c r="I16" s="8"/>
      <c r="J16" s="8"/>
      <c r="K16" s="8"/>
      <c r="R16" s="4"/>
    </row>
    <row r="17" spans="1:18" ht="12.75">
      <c r="A17" s="36" t="s">
        <v>105</v>
      </c>
      <c r="B17" s="7">
        <v>0</v>
      </c>
      <c r="C17" s="8">
        <f>R17</f>
        <v>0</v>
      </c>
      <c r="D17" s="8">
        <v>0</v>
      </c>
      <c r="E17" s="7">
        <f>D17-C17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4">
        <f>SUM(F17:Q17)</f>
        <v>0</v>
      </c>
    </row>
    <row r="18" spans="1:18" ht="12.75">
      <c r="A18" s="36" t="s">
        <v>106</v>
      </c>
      <c r="B18" s="7">
        <v>0</v>
      </c>
      <c r="C18" s="8">
        <f>R18</f>
        <v>0</v>
      </c>
      <c r="D18" s="8">
        <v>0</v>
      </c>
      <c r="E18" s="8">
        <f>D18-C18</f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4">
        <f>SUM(F18:Q18)</f>
        <v>0</v>
      </c>
    </row>
    <row r="19" spans="1:18" ht="12.75">
      <c r="A19" s="36" t="s">
        <v>107</v>
      </c>
      <c r="B19" s="7">
        <v>0</v>
      </c>
      <c r="C19" s="8">
        <f>R19</f>
        <v>0</v>
      </c>
      <c r="D19" s="8">
        <v>0</v>
      </c>
      <c r="E19" s="8">
        <f>D19-C19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4">
        <f>SUM(F19:Q19)</f>
        <v>0</v>
      </c>
    </row>
    <row r="20" spans="1:18" ht="12.75">
      <c r="A20" s="36" t="s">
        <v>108</v>
      </c>
      <c r="B20" s="7">
        <v>0</v>
      </c>
      <c r="C20" s="10">
        <f>R20</f>
        <v>0</v>
      </c>
      <c r="D20" s="8">
        <v>0</v>
      </c>
      <c r="E20" s="26">
        <f>D20-C20</f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4">
        <f>SUM(F20:Q20)</f>
        <v>0</v>
      </c>
    </row>
    <row r="21" spans="1:18" ht="16.5" thickBot="1">
      <c r="A21" s="15" t="s">
        <v>60</v>
      </c>
      <c r="B21" s="24">
        <f>SUM(B17:B20)</f>
        <v>0</v>
      </c>
      <c r="C21" s="24">
        <f>R21</f>
        <v>0</v>
      </c>
      <c r="D21" s="24">
        <f>SUM(D17:D20)</f>
        <v>0</v>
      </c>
      <c r="E21" s="24">
        <f>D21-C21</f>
        <v>0</v>
      </c>
      <c r="F21" s="24">
        <f aca="true" t="shared" si="3" ref="F21:K21">SUM(F17:F20)</f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aca="true" t="shared" si="4" ref="L21:R21">SUM(L17:L20)</f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>SUM(P17:P20)</f>
        <v>0</v>
      </c>
      <c r="Q21" s="24">
        <f t="shared" si="4"/>
        <v>0</v>
      </c>
      <c r="R21" s="24">
        <f t="shared" si="4"/>
        <v>0</v>
      </c>
    </row>
    <row r="22" spans="1:18" ht="13.5" thickTop="1">
      <c r="A22" s="1"/>
      <c r="C22" s="8"/>
      <c r="D22" s="6"/>
      <c r="E22" s="8"/>
      <c r="F22" s="8"/>
      <c r="G22" s="8"/>
      <c r="H22" s="8"/>
      <c r="I22" s="8"/>
      <c r="J22" s="8"/>
      <c r="K22" s="8"/>
      <c r="R22" s="4"/>
    </row>
    <row r="23" spans="1:18" ht="15.75">
      <c r="A23" s="15" t="s">
        <v>5</v>
      </c>
      <c r="C23" s="8"/>
      <c r="D23" s="6"/>
      <c r="E23" s="8"/>
      <c r="F23" s="8"/>
      <c r="G23" s="8"/>
      <c r="H23" s="8"/>
      <c r="I23" s="8"/>
      <c r="J23" s="8"/>
      <c r="K23" s="8"/>
      <c r="R23" s="4"/>
    </row>
    <row r="24" spans="1:18" ht="12.75">
      <c r="A24" t="s">
        <v>6</v>
      </c>
      <c r="B24" s="7">
        <v>0</v>
      </c>
      <c r="C24" s="8">
        <f aca="true" t="shared" si="5" ref="C24:C29">R24</f>
        <v>0</v>
      </c>
      <c r="D24" s="8">
        <v>0</v>
      </c>
      <c r="E24" s="8">
        <f aca="true" t="shared" si="6" ref="E24:E29">D24-C24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4">
        <f>SUM(F24:Q24)</f>
        <v>0</v>
      </c>
    </row>
    <row r="25" spans="1:18" ht="12.75">
      <c r="A25" t="s">
        <v>97</v>
      </c>
      <c r="B25" s="7">
        <v>0</v>
      </c>
      <c r="C25" s="8">
        <f t="shared" si="5"/>
        <v>0</v>
      </c>
      <c r="D25" s="8">
        <v>0</v>
      </c>
      <c r="E25" s="8">
        <f t="shared" si="6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4">
        <f>SUM(F25:Q25)</f>
        <v>0</v>
      </c>
    </row>
    <row r="26" spans="1:18" ht="12.75">
      <c r="A26" t="s">
        <v>96</v>
      </c>
      <c r="B26" s="7">
        <v>0</v>
      </c>
      <c r="C26" s="8">
        <f t="shared" si="5"/>
        <v>0</v>
      </c>
      <c r="D26" s="8">
        <v>0</v>
      </c>
      <c r="E26" s="8">
        <f t="shared" si="6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4">
        <f>SUM(F26:Q26)</f>
        <v>0</v>
      </c>
    </row>
    <row r="27" spans="1:18" ht="12.75">
      <c r="A27" t="s">
        <v>9</v>
      </c>
      <c r="B27" s="7">
        <v>0</v>
      </c>
      <c r="C27" s="8">
        <f t="shared" si="5"/>
        <v>0</v>
      </c>
      <c r="D27" s="8">
        <v>0</v>
      </c>
      <c r="E27" s="8">
        <f t="shared" si="6"/>
        <v>0</v>
      </c>
      <c r="F27" s="7">
        <v>0</v>
      </c>
      <c r="G27" s="7">
        <v>0</v>
      </c>
      <c r="H27" s="7">
        <v>0</v>
      </c>
      <c r="I27" s="7"/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4">
        <f>SUM(F27:Q27)</f>
        <v>0</v>
      </c>
    </row>
    <row r="28" spans="1:18" ht="12.75">
      <c r="A28" t="s">
        <v>61</v>
      </c>
      <c r="B28" s="7">
        <v>0</v>
      </c>
      <c r="C28" s="10">
        <f t="shared" si="5"/>
        <v>0</v>
      </c>
      <c r="D28" s="8">
        <v>0</v>
      </c>
      <c r="E28" s="10">
        <f t="shared" si="6"/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4">
        <f>SUM(F28:Q28)</f>
        <v>0</v>
      </c>
    </row>
    <row r="29" spans="1:18" ht="16.5" thickBot="1">
      <c r="A29" s="15" t="s">
        <v>25</v>
      </c>
      <c r="B29" s="24">
        <f>SUM(B24:B28)</f>
        <v>0</v>
      </c>
      <c r="C29" s="24">
        <f t="shared" si="5"/>
        <v>0</v>
      </c>
      <c r="D29" s="24">
        <f>SUM(D24:D28)</f>
        <v>0</v>
      </c>
      <c r="E29" s="24">
        <f t="shared" si="6"/>
        <v>0</v>
      </c>
      <c r="F29" s="24">
        <f>SUM(F24:F28)</f>
        <v>0</v>
      </c>
      <c r="G29" s="24">
        <f>SUM(G24:G28)</f>
        <v>0</v>
      </c>
      <c r="H29" s="24">
        <f>SUM(H24:H28)</f>
        <v>0</v>
      </c>
      <c r="I29" s="24">
        <f>SUM(I24:I28)</f>
        <v>0</v>
      </c>
      <c r="J29" s="24">
        <f>SUM(J24:J28)</f>
        <v>0</v>
      </c>
      <c r="K29" s="24">
        <f aca="true" t="shared" si="7" ref="K29:R29">SUM(K24:K28)</f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  <c r="O29" s="24">
        <f t="shared" si="7"/>
        <v>0</v>
      </c>
      <c r="P29" s="24">
        <f t="shared" si="7"/>
        <v>0</v>
      </c>
      <c r="Q29" s="24">
        <f t="shared" si="7"/>
        <v>0</v>
      </c>
      <c r="R29" s="24">
        <f t="shared" si="7"/>
        <v>0</v>
      </c>
    </row>
    <row r="30" spans="3:18" ht="13.5" thickTop="1">
      <c r="C30" s="8"/>
      <c r="D30" s="8"/>
      <c r="E30" s="8"/>
      <c r="F30" s="8"/>
      <c r="G30" s="8"/>
      <c r="H30" s="8"/>
      <c r="I30" s="8"/>
      <c r="J30" s="8"/>
      <c r="K30" s="8"/>
      <c r="R30" s="4"/>
    </row>
    <row r="31" spans="1:18" ht="16.5" thickBot="1">
      <c r="A31" s="15" t="s">
        <v>10</v>
      </c>
      <c r="B31" s="22">
        <f>SUM(B29+B21+B14)</f>
        <v>0</v>
      </c>
      <c r="C31" s="22">
        <f>R31</f>
        <v>0</v>
      </c>
      <c r="D31" s="22">
        <f>D29+D21+D14</f>
        <v>0</v>
      </c>
      <c r="E31" s="22">
        <f>D31-C31</f>
        <v>0</v>
      </c>
      <c r="F31" s="22">
        <f aca="true" t="shared" si="8" ref="F31:K31">SUM(F29+F21+F14)</f>
        <v>0</v>
      </c>
      <c r="G31" s="22">
        <f t="shared" si="8"/>
        <v>0</v>
      </c>
      <c r="H31" s="22">
        <f t="shared" si="8"/>
        <v>0</v>
      </c>
      <c r="I31" s="22">
        <f t="shared" si="8"/>
        <v>0</v>
      </c>
      <c r="J31" s="22">
        <f t="shared" si="8"/>
        <v>0</v>
      </c>
      <c r="K31" s="22">
        <f t="shared" si="8"/>
        <v>0</v>
      </c>
      <c r="L31" s="22">
        <f aca="true" t="shared" si="9" ref="L31:R31">SUM(L29+L21+L14)</f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</v>
      </c>
    </row>
    <row r="32" spans="1:18" ht="13.5" thickTop="1">
      <c r="A32" s="2"/>
      <c r="B32" s="28"/>
      <c r="C32" s="10"/>
      <c r="D32" s="9"/>
      <c r="E32" s="10"/>
      <c r="F32" s="10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3:18" ht="12.75">
      <c r="C33" s="8"/>
      <c r="D33" s="6"/>
      <c r="E33" s="8"/>
      <c r="F33" s="8"/>
      <c r="G33" s="8"/>
      <c r="H33" s="8"/>
      <c r="I33" s="8"/>
      <c r="J33" s="8"/>
      <c r="K33" s="8"/>
      <c r="R33" s="4"/>
    </row>
    <row r="34" spans="1:18" ht="15.75">
      <c r="A34" s="15" t="s">
        <v>11</v>
      </c>
      <c r="C34" s="8"/>
      <c r="D34" s="6"/>
      <c r="E34" s="8"/>
      <c r="F34" s="8"/>
      <c r="G34" s="12"/>
      <c r="H34" s="8"/>
      <c r="I34" s="8"/>
      <c r="J34" s="8"/>
      <c r="K34" s="8"/>
      <c r="R34" s="4"/>
    </row>
    <row r="35" spans="3:18" ht="12.75">
      <c r="C35" s="8"/>
      <c r="D35" s="6"/>
      <c r="E35" s="8"/>
      <c r="F35" s="8"/>
      <c r="G35" s="8"/>
      <c r="H35" s="8"/>
      <c r="I35" s="8"/>
      <c r="J35" s="8"/>
      <c r="K35" s="8"/>
      <c r="R35" s="4"/>
    </row>
    <row r="36" spans="1:18" ht="15.75">
      <c r="A36" s="15" t="s">
        <v>12</v>
      </c>
      <c r="C36" s="8"/>
      <c r="D36" s="6"/>
      <c r="E36" s="8"/>
      <c r="F36" s="8"/>
      <c r="G36" s="8"/>
      <c r="H36" s="8"/>
      <c r="I36" s="8"/>
      <c r="J36" s="8"/>
      <c r="K36" s="8"/>
      <c r="R36" s="4"/>
    </row>
    <row r="37" spans="1:18" ht="12.75">
      <c r="A37" t="s">
        <v>13</v>
      </c>
      <c r="B37" s="7">
        <v>0</v>
      </c>
      <c r="C37" s="8">
        <f>R37</f>
        <v>0</v>
      </c>
      <c r="D37" s="8">
        <v>0</v>
      </c>
      <c r="E37" s="8">
        <f>D37-C37</f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4">
        <f>SUM(F37:Q37)</f>
        <v>0</v>
      </c>
    </row>
    <row r="38" spans="1:18" ht="12.75">
      <c r="A38" t="s">
        <v>14</v>
      </c>
      <c r="B38" s="8">
        <v>0</v>
      </c>
      <c r="C38" s="10">
        <f>R38</f>
        <v>0</v>
      </c>
      <c r="D38" s="10">
        <v>0</v>
      </c>
      <c r="E38" s="10">
        <f>D38-C38</f>
        <v>0</v>
      </c>
      <c r="F38" s="10">
        <v>0</v>
      </c>
      <c r="G38" s="10">
        <v>0</v>
      </c>
      <c r="H38" s="7">
        <v>0</v>
      </c>
      <c r="I38" s="10">
        <v>0</v>
      </c>
      <c r="J38" s="10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4">
        <f>SUM(F38:Q38)</f>
        <v>0</v>
      </c>
    </row>
    <row r="39" spans="1:18" ht="16.5" thickBot="1">
      <c r="A39" s="15" t="s">
        <v>15</v>
      </c>
      <c r="B39" s="24">
        <f>SUM(B37:B38)</f>
        <v>0</v>
      </c>
      <c r="C39" s="24">
        <f>R39</f>
        <v>0</v>
      </c>
      <c r="D39" s="24">
        <f>SUM(D37:D38)</f>
        <v>0</v>
      </c>
      <c r="E39" s="24">
        <f>D39-C39</f>
        <v>0</v>
      </c>
      <c r="F39" s="24">
        <f aca="true" t="shared" si="10" ref="F39:R39">SUM(F37:F38)</f>
        <v>0</v>
      </c>
      <c r="G39" s="24">
        <f t="shared" si="10"/>
        <v>0</v>
      </c>
      <c r="H39" s="24">
        <f t="shared" si="10"/>
        <v>0</v>
      </c>
      <c r="I39" s="24">
        <f t="shared" si="10"/>
        <v>0</v>
      </c>
      <c r="J39" s="24">
        <f t="shared" si="10"/>
        <v>0</v>
      </c>
      <c r="K39" s="24">
        <f t="shared" si="10"/>
        <v>0</v>
      </c>
      <c r="L39" s="24">
        <f t="shared" si="10"/>
        <v>0</v>
      </c>
      <c r="M39" s="24">
        <f t="shared" si="10"/>
        <v>0</v>
      </c>
      <c r="N39" s="24">
        <f t="shared" si="10"/>
        <v>0</v>
      </c>
      <c r="O39" s="24">
        <f t="shared" si="10"/>
        <v>0</v>
      </c>
      <c r="P39" s="24">
        <f>SUM(P37:P38)</f>
        <v>0</v>
      </c>
      <c r="Q39" s="24">
        <f t="shared" si="10"/>
        <v>0</v>
      </c>
      <c r="R39" s="24">
        <f t="shared" si="10"/>
        <v>0</v>
      </c>
    </row>
    <row r="40" spans="3:18" ht="13.5" thickTop="1">
      <c r="C40" s="8"/>
      <c r="D40" s="6"/>
      <c r="E40" s="8"/>
      <c r="F40" s="8"/>
      <c r="G40" s="8"/>
      <c r="H40" s="8"/>
      <c r="I40" s="8"/>
      <c r="J40" s="8"/>
      <c r="K40" s="8"/>
      <c r="R40" s="4"/>
    </row>
    <row r="41" spans="1:18" ht="15.75">
      <c r="A41" s="15" t="s">
        <v>55</v>
      </c>
      <c r="C41" s="8"/>
      <c r="D41" s="6"/>
      <c r="E41" s="8"/>
      <c r="F41" s="8"/>
      <c r="G41" s="8"/>
      <c r="H41" s="8"/>
      <c r="I41" s="8"/>
      <c r="J41" s="8"/>
      <c r="K41" s="8"/>
      <c r="P41" s="12"/>
      <c r="R41" s="4"/>
    </row>
    <row r="42" spans="1:18" ht="12.75">
      <c r="A42" s="36" t="s">
        <v>105</v>
      </c>
      <c r="B42" s="7">
        <v>0</v>
      </c>
      <c r="C42" s="8">
        <f>R42</f>
        <v>0</v>
      </c>
      <c r="D42" s="8">
        <v>0</v>
      </c>
      <c r="E42" s="8">
        <f>D42-C42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4">
        <f>SUM(F42:Q42)</f>
        <v>0</v>
      </c>
    </row>
    <row r="43" spans="1:18" ht="12.75">
      <c r="A43" s="36" t="s">
        <v>106</v>
      </c>
      <c r="B43" s="7">
        <v>0</v>
      </c>
      <c r="C43" s="8">
        <f>R43</f>
        <v>0</v>
      </c>
      <c r="D43" s="8">
        <v>0</v>
      </c>
      <c r="E43" s="8">
        <f>D43-C43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4">
        <f>SUM(F43:Q43)</f>
        <v>0</v>
      </c>
    </row>
    <row r="44" spans="1:18" ht="12.75">
      <c r="A44" s="36" t="s">
        <v>107</v>
      </c>
      <c r="B44" s="7">
        <v>0</v>
      </c>
      <c r="C44" s="8">
        <f>R44</f>
        <v>0</v>
      </c>
      <c r="D44" s="8">
        <v>0</v>
      </c>
      <c r="E44" s="8">
        <f>D44-C44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4">
        <f>SUM(F44:Q44)</f>
        <v>0</v>
      </c>
    </row>
    <row r="45" spans="1:18" ht="12.75">
      <c r="A45" s="36" t="s">
        <v>108</v>
      </c>
      <c r="B45" s="7">
        <v>0</v>
      </c>
      <c r="C45" s="8">
        <f>R45</f>
        <v>0</v>
      </c>
      <c r="D45" s="8">
        <v>0</v>
      </c>
      <c r="E45" s="10">
        <f>D45-C45</f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4">
        <f>SUM(F45:Q45)</f>
        <v>0</v>
      </c>
    </row>
    <row r="46" spans="1:18" ht="16.5" thickBot="1">
      <c r="A46" s="15" t="s">
        <v>79</v>
      </c>
      <c r="B46" s="24">
        <f>SUM(B42:B45)</f>
        <v>0</v>
      </c>
      <c r="C46" s="24">
        <f>R46</f>
        <v>0</v>
      </c>
      <c r="D46" s="24">
        <f>SUM(D42:D45)</f>
        <v>0</v>
      </c>
      <c r="E46" s="24">
        <f>D46-C46</f>
        <v>0</v>
      </c>
      <c r="F46" s="24">
        <f aca="true" t="shared" si="11" ref="F46:Q46">SUM(F42:F45)</f>
        <v>0</v>
      </c>
      <c r="G46" s="24">
        <f t="shared" si="11"/>
        <v>0</v>
      </c>
      <c r="H46" s="24">
        <f t="shared" si="11"/>
        <v>0</v>
      </c>
      <c r="I46" s="24">
        <f t="shared" si="11"/>
        <v>0</v>
      </c>
      <c r="J46" s="24">
        <f t="shared" si="11"/>
        <v>0</v>
      </c>
      <c r="K46" s="24">
        <f t="shared" si="11"/>
        <v>0</v>
      </c>
      <c r="L46" s="24">
        <f t="shared" si="11"/>
        <v>0</v>
      </c>
      <c r="M46" s="24">
        <f>SUM(M42:M45)</f>
        <v>0</v>
      </c>
      <c r="N46" s="24">
        <f t="shared" si="11"/>
        <v>0</v>
      </c>
      <c r="O46" s="24">
        <f t="shared" si="11"/>
        <v>0</v>
      </c>
      <c r="P46" s="24">
        <f t="shared" si="11"/>
        <v>0</v>
      </c>
      <c r="Q46" s="24">
        <f t="shared" si="11"/>
        <v>0</v>
      </c>
      <c r="R46" s="24">
        <f>SUM(R42:R45)</f>
        <v>0</v>
      </c>
    </row>
    <row r="47" spans="1:18" ht="13.5" thickTop="1">
      <c r="A47" s="13"/>
      <c r="B47" s="13" t="s">
        <v>50</v>
      </c>
      <c r="C47" s="13" t="s">
        <v>52</v>
      </c>
      <c r="D47" s="13" t="s">
        <v>47</v>
      </c>
      <c r="E47" s="13" t="s">
        <v>48</v>
      </c>
      <c r="F47" s="14" t="s">
        <v>84</v>
      </c>
      <c r="G47" s="14" t="s">
        <v>82</v>
      </c>
      <c r="H47" s="14" t="s">
        <v>76</v>
      </c>
      <c r="I47" s="14" t="s">
        <v>77</v>
      </c>
      <c r="J47" s="14" t="s">
        <v>78</v>
      </c>
      <c r="K47" s="14" t="s">
        <v>75</v>
      </c>
      <c r="L47" s="14" t="s">
        <v>68</v>
      </c>
      <c r="M47" s="14" t="s">
        <v>69</v>
      </c>
      <c r="N47" s="14" t="s">
        <v>70</v>
      </c>
      <c r="O47" s="14" t="s">
        <v>71</v>
      </c>
      <c r="P47" s="14" t="s">
        <v>72</v>
      </c>
      <c r="Q47" s="14" t="s">
        <v>73</v>
      </c>
      <c r="R47" s="14" t="s">
        <v>74</v>
      </c>
    </row>
    <row r="48" spans="1:18" ht="12.75">
      <c r="A48" s="13"/>
      <c r="B48" s="13" t="s">
        <v>51</v>
      </c>
      <c r="C48" s="13" t="s">
        <v>67</v>
      </c>
      <c r="D48" s="13" t="s">
        <v>95</v>
      </c>
      <c r="E48" s="13" t="s">
        <v>53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.75">
      <c r="A49" s="15" t="s">
        <v>16</v>
      </c>
      <c r="C49" s="8"/>
      <c r="D49" s="6"/>
      <c r="E49" s="8"/>
      <c r="F49" s="8"/>
      <c r="G49" s="8"/>
      <c r="H49" s="8"/>
      <c r="I49" s="8"/>
      <c r="J49" s="8"/>
      <c r="K49" s="8"/>
      <c r="R49" s="4"/>
    </row>
    <row r="50" spans="1:18" ht="12.75">
      <c r="A50" t="s">
        <v>17</v>
      </c>
      <c r="B50" s="7">
        <v>0</v>
      </c>
      <c r="C50" s="8">
        <f>R50</f>
        <v>0</v>
      </c>
      <c r="D50" s="8">
        <v>0</v>
      </c>
      <c r="E50" s="8">
        <f aca="true" t="shared" si="12" ref="E50:E58">D50-C50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4">
        <f>SUM(F50:Q50)</f>
        <v>0</v>
      </c>
    </row>
    <row r="51" spans="1:18" ht="12.75">
      <c r="A51" t="s">
        <v>18</v>
      </c>
      <c r="B51" s="7">
        <v>0</v>
      </c>
      <c r="C51" s="8">
        <f aca="true" t="shared" si="13" ref="C51:C82">R51</f>
        <v>0</v>
      </c>
      <c r="D51" s="8">
        <v>0</v>
      </c>
      <c r="E51" s="8">
        <f t="shared" si="12"/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4">
        <f aca="true" t="shared" si="14" ref="R51:R57">SUM(F51:Q51)</f>
        <v>0</v>
      </c>
    </row>
    <row r="52" spans="1:21" ht="12.75">
      <c r="A52" t="s">
        <v>19</v>
      </c>
      <c r="B52" s="7">
        <v>0</v>
      </c>
      <c r="C52" s="8">
        <f t="shared" si="13"/>
        <v>0</v>
      </c>
      <c r="D52" s="8">
        <v>0</v>
      </c>
      <c r="E52" s="8">
        <f t="shared" si="12"/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4">
        <f t="shared" si="14"/>
        <v>0</v>
      </c>
      <c r="S52" s="8"/>
      <c r="T52" s="8"/>
      <c r="U52" s="8"/>
    </row>
    <row r="53" spans="1:21" ht="12.75">
      <c r="A53" t="s">
        <v>20</v>
      </c>
      <c r="B53" s="7">
        <v>0</v>
      </c>
      <c r="C53" s="8">
        <f t="shared" si="13"/>
        <v>0</v>
      </c>
      <c r="D53" s="8">
        <v>0</v>
      </c>
      <c r="E53" s="8">
        <f t="shared" si="12"/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4">
        <f t="shared" si="14"/>
        <v>0</v>
      </c>
      <c r="S53" s="8"/>
      <c r="T53" s="8"/>
      <c r="U53" s="8"/>
    </row>
    <row r="54" spans="1:21" ht="12.75">
      <c r="A54" t="s">
        <v>21</v>
      </c>
      <c r="B54" s="7">
        <v>0</v>
      </c>
      <c r="C54" s="8">
        <f t="shared" si="13"/>
        <v>0</v>
      </c>
      <c r="D54" s="8">
        <v>0</v>
      </c>
      <c r="E54" s="8">
        <f t="shared" si="12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4">
        <f t="shared" si="14"/>
        <v>0</v>
      </c>
      <c r="S54" s="8"/>
      <c r="T54" s="8"/>
      <c r="U54" s="8"/>
    </row>
    <row r="55" spans="1:21" ht="12.75">
      <c r="A55" t="s">
        <v>22</v>
      </c>
      <c r="B55" s="7">
        <v>0</v>
      </c>
      <c r="C55" s="8">
        <f t="shared" si="13"/>
        <v>0</v>
      </c>
      <c r="D55" s="8">
        <v>0</v>
      </c>
      <c r="E55" s="8">
        <f t="shared" si="12"/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4">
        <f t="shared" si="14"/>
        <v>0</v>
      </c>
      <c r="S55" s="8"/>
      <c r="T55" s="8"/>
      <c r="U55" s="8"/>
    </row>
    <row r="56" spans="1:21" ht="12.75">
      <c r="A56" t="s">
        <v>87</v>
      </c>
      <c r="B56" s="7">
        <v>0</v>
      </c>
      <c r="C56" s="8">
        <f t="shared" si="13"/>
        <v>0</v>
      </c>
      <c r="D56" s="8">
        <v>0</v>
      </c>
      <c r="E56" s="8">
        <f t="shared" si="12"/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4">
        <f t="shared" si="14"/>
        <v>0</v>
      </c>
      <c r="S56" s="8"/>
      <c r="T56" s="8"/>
      <c r="U56" s="8"/>
    </row>
    <row r="57" spans="1:21" ht="12.75">
      <c r="A57" t="s">
        <v>23</v>
      </c>
      <c r="B57" s="7">
        <v>0</v>
      </c>
      <c r="C57" s="10">
        <f t="shared" si="13"/>
        <v>0</v>
      </c>
      <c r="D57" s="8">
        <v>0</v>
      </c>
      <c r="E57" s="10">
        <f t="shared" si="12"/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4">
        <f t="shared" si="14"/>
        <v>0</v>
      </c>
      <c r="S57" s="8"/>
      <c r="T57" s="8"/>
      <c r="U57" s="8"/>
    </row>
    <row r="58" spans="1:21" ht="16.5" thickBot="1">
      <c r="A58" s="15" t="s">
        <v>26</v>
      </c>
      <c r="B58" s="24">
        <f>SUM(B50:B57)</f>
        <v>0</v>
      </c>
      <c r="C58" s="24">
        <f t="shared" si="13"/>
        <v>0</v>
      </c>
      <c r="D58" s="24">
        <f>SUM(D50:D57)</f>
        <v>0</v>
      </c>
      <c r="E58" s="24">
        <f t="shared" si="12"/>
        <v>0</v>
      </c>
      <c r="F58" s="24">
        <f aca="true" t="shared" si="15" ref="F58:K58">SUM(F50:F57)</f>
        <v>0</v>
      </c>
      <c r="G58" s="24">
        <f t="shared" si="15"/>
        <v>0</v>
      </c>
      <c r="H58" s="24">
        <f t="shared" si="15"/>
        <v>0</v>
      </c>
      <c r="I58" s="24">
        <f t="shared" si="15"/>
        <v>0</v>
      </c>
      <c r="J58" s="24">
        <f t="shared" si="15"/>
        <v>0</v>
      </c>
      <c r="K58" s="24">
        <f t="shared" si="15"/>
        <v>0</v>
      </c>
      <c r="L58" s="24">
        <f aca="true" t="shared" si="16" ref="L58:R58">SUM(L50:L57)</f>
        <v>0</v>
      </c>
      <c r="M58" s="24">
        <f t="shared" si="16"/>
        <v>0</v>
      </c>
      <c r="N58" s="24">
        <f t="shared" si="16"/>
        <v>0</v>
      </c>
      <c r="O58" s="24">
        <f t="shared" si="16"/>
        <v>0</v>
      </c>
      <c r="P58" s="24">
        <f t="shared" si="16"/>
        <v>0</v>
      </c>
      <c r="Q58" s="24">
        <f t="shared" si="16"/>
        <v>0</v>
      </c>
      <c r="R58" s="24">
        <f t="shared" si="16"/>
        <v>0</v>
      </c>
      <c r="S58" s="8"/>
      <c r="T58" s="8"/>
      <c r="U58" s="8"/>
    </row>
    <row r="59" spans="3:18" ht="13.5" thickTop="1">
      <c r="C59" s="8"/>
      <c r="D59" s="6"/>
      <c r="E59" s="8"/>
      <c r="F59" s="8"/>
      <c r="G59" s="8"/>
      <c r="H59" s="8"/>
      <c r="I59" s="8"/>
      <c r="J59" s="8"/>
      <c r="K59" s="8"/>
      <c r="R59" s="4"/>
    </row>
    <row r="60" spans="1:18" ht="15.75">
      <c r="A60" s="15" t="s">
        <v>27</v>
      </c>
      <c r="C60" s="8"/>
      <c r="D60" s="6"/>
      <c r="E60" s="8"/>
      <c r="F60" s="8"/>
      <c r="G60" s="8"/>
      <c r="H60" s="8"/>
      <c r="I60" s="8"/>
      <c r="J60" s="8"/>
      <c r="K60" s="8"/>
      <c r="R60" s="4"/>
    </row>
    <row r="61" spans="1:18" ht="12.75">
      <c r="A61" t="s">
        <v>28</v>
      </c>
      <c r="B61" s="7">
        <v>0</v>
      </c>
      <c r="C61" s="8">
        <f>R61</f>
        <v>0</v>
      </c>
      <c r="D61" s="8">
        <v>0</v>
      </c>
      <c r="E61" s="8">
        <f aca="true" t="shared" si="17" ref="E61:E74">D61-C61</f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4">
        <f aca="true" t="shared" si="18" ref="R61:R73">SUM(F61:Q61)</f>
        <v>0</v>
      </c>
    </row>
    <row r="62" spans="1:18" ht="12.75">
      <c r="A62" t="s">
        <v>83</v>
      </c>
      <c r="B62" s="7">
        <v>0</v>
      </c>
      <c r="C62" s="8">
        <f t="shared" si="13"/>
        <v>0</v>
      </c>
      <c r="D62" s="8">
        <v>0</v>
      </c>
      <c r="E62" s="8">
        <f t="shared" si="17"/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4">
        <f t="shared" si="18"/>
        <v>0</v>
      </c>
    </row>
    <row r="63" spans="1:18" ht="12.75">
      <c r="A63" t="s">
        <v>29</v>
      </c>
      <c r="B63" s="7">
        <v>0</v>
      </c>
      <c r="C63" s="8">
        <f t="shared" si="13"/>
        <v>0</v>
      </c>
      <c r="D63" s="8">
        <v>0</v>
      </c>
      <c r="E63" s="8">
        <f t="shared" si="17"/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4">
        <f t="shared" si="18"/>
        <v>0</v>
      </c>
    </row>
    <row r="64" spans="1:18" ht="12.75">
      <c r="A64" t="s">
        <v>30</v>
      </c>
      <c r="B64" s="7">
        <v>0</v>
      </c>
      <c r="C64" s="8">
        <f t="shared" si="13"/>
        <v>0</v>
      </c>
      <c r="D64" s="8">
        <v>0</v>
      </c>
      <c r="E64" s="8">
        <f t="shared" si="17"/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4">
        <f t="shared" si="18"/>
        <v>0</v>
      </c>
    </row>
    <row r="65" spans="1:18" ht="12.75">
      <c r="A65" t="s">
        <v>49</v>
      </c>
      <c r="B65" s="7">
        <v>0</v>
      </c>
      <c r="C65" s="8">
        <f t="shared" si="13"/>
        <v>0</v>
      </c>
      <c r="D65" s="8">
        <v>0</v>
      </c>
      <c r="E65" s="8">
        <f t="shared" si="17"/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4">
        <f t="shared" si="18"/>
        <v>0</v>
      </c>
    </row>
    <row r="66" spans="1:18" ht="12.75">
      <c r="A66" t="s">
        <v>31</v>
      </c>
      <c r="B66" s="7">
        <v>0</v>
      </c>
      <c r="C66" s="8">
        <f t="shared" si="13"/>
        <v>0</v>
      </c>
      <c r="D66" s="8">
        <v>0</v>
      </c>
      <c r="E66" s="8">
        <f t="shared" si="17"/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4">
        <f t="shared" si="18"/>
        <v>0</v>
      </c>
    </row>
    <row r="67" spans="1:18" ht="12.75">
      <c r="A67" t="s">
        <v>32</v>
      </c>
      <c r="B67" s="7">
        <v>0</v>
      </c>
      <c r="C67" s="8">
        <f t="shared" si="13"/>
        <v>0</v>
      </c>
      <c r="D67" s="8">
        <v>0</v>
      </c>
      <c r="E67" s="8">
        <f t="shared" si="17"/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4">
        <f t="shared" si="18"/>
        <v>0</v>
      </c>
    </row>
    <row r="68" spans="1:18" ht="12.75">
      <c r="A68" t="s">
        <v>33</v>
      </c>
      <c r="B68" s="7">
        <v>0</v>
      </c>
      <c r="C68" s="8">
        <f t="shared" si="13"/>
        <v>0</v>
      </c>
      <c r="D68" s="8">
        <v>0</v>
      </c>
      <c r="E68" s="8">
        <f t="shared" si="17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4">
        <f t="shared" si="18"/>
        <v>0</v>
      </c>
    </row>
    <row r="69" spans="1:18" ht="12.75">
      <c r="A69" t="s">
        <v>34</v>
      </c>
      <c r="B69" s="7">
        <v>0</v>
      </c>
      <c r="C69" s="8">
        <f t="shared" si="13"/>
        <v>0</v>
      </c>
      <c r="D69" s="8">
        <v>0</v>
      </c>
      <c r="E69" s="8">
        <f t="shared" si="17"/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4">
        <f t="shared" si="18"/>
        <v>0</v>
      </c>
    </row>
    <row r="70" spans="1:18" ht="12.75">
      <c r="A70" t="s">
        <v>35</v>
      </c>
      <c r="B70" s="7">
        <v>0</v>
      </c>
      <c r="C70" s="8">
        <f t="shared" si="13"/>
        <v>0</v>
      </c>
      <c r="D70" s="8">
        <v>0</v>
      </c>
      <c r="E70" s="8">
        <f t="shared" si="17"/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4">
        <f t="shared" si="18"/>
        <v>0</v>
      </c>
    </row>
    <row r="71" spans="1:18" ht="12.75">
      <c r="A71" t="s">
        <v>46</v>
      </c>
      <c r="B71" s="7">
        <v>0</v>
      </c>
      <c r="C71" s="8">
        <f t="shared" si="13"/>
        <v>0</v>
      </c>
      <c r="D71" s="8">
        <v>0</v>
      </c>
      <c r="E71" s="8">
        <f t="shared" si="17"/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4">
        <f t="shared" si="18"/>
        <v>0</v>
      </c>
    </row>
    <row r="72" spans="1:18" ht="12.75">
      <c r="A72" t="s">
        <v>36</v>
      </c>
      <c r="B72" s="7">
        <v>0</v>
      </c>
      <c r="C72" s="8">
        <f t="shared" si="13"/>
        <v>0</v>
      </c>
      <c r="D72" s="8">
        <v>0</v>
      </c>
      <c r="E72" s="8">
        <f t="shared" si="17"/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4">
        <f t="shared" si="18"/>
        <v>0</v>
      </c>
    </row>
    <row r="73" spans="1:18" ht="12.75">
      <c r="A73" t="s">
        <v>37</v>
      </c>
      <c r="B73" s="7">
        <v>0</v>
      </c>
      <c r="C73" s="10">
        <f t="shared" si="13"/>
        <v>0</v>
      </c>
      <c r="D73" s="8">
        <v>0</v>
      </c>
      <c r="E73" s="10">
        <f t="shared" si="17"/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4">
        <f t="shared" si="18"/>
        <v>0</v>
      </c>
    </row>
    <row r="74" spans="1:18" ht="16.5" thickBot="1">
      <c r="A74" s="15" t="s">
        <v>38</v>
      </c>
      <c r="B74" s="24">
        <f>SUM(B61:B73)</f>
        <v>0</v>
      </c>
      <c r="C74" s="24">
        <f t="shared" si="13"/>
        <v>0</v>
      </c>
      <c r="D74" s="24">
        <f>SUM(D61:D73)</f>
        <v>0</v>
      </c>
      <c r="E74" s="24">
        <f t="shared" si="17"/>
        <v>0</v>
      </c>
      <c r="F74" s="24">
        <f aca="true" t="shared" si="19" ref="F74:Q74">SUM(F61:F73)</f>
        <v>0</v>
      </c>
      <c r="G74" s="24">
        <f t="shared" si="19"/>
        <v>0</v>
      </c>
      <c r="H74" s="24">
        <f>SUM(H61:H73)</f>
        <v>0</v>
      </c>
      <c r="I74" s="24">
        <f t="shared" si="19"/>
        <v>0</v>
      </c>
      <c r="J74" s="24">
        <f t="shared" si="19"/>
        <v>0</v>
      </c>
      <c r="K74" s="24">
        <f t="shared" si="19"/>
        <v>0</v>
      </c>
      <c r="L74" s="24">
        <f t="shared" si="19"/>
        <v>0</v>
      </c>
      <c r="M74" s="24">
        <f>SUM(M61:M73)</f>
        <v>0</v>
      </c>
      <c r="N74" s="24">
        <f t="shared" si="19"/>
        <v>0</v>
      </c>
      <c r="O74" s="24">
        <f t="shared" si="19"/>
        <v>0</v>
      </c>
      <c r="P74" s="24">
        <f>SUM(P61:P73)</f>
        <v>0</v>
      </c>
      <c r="Q74" s="24">
        <f t="shared" si="19"/>
        <v>0</v>
      </c>
      <c r="R74" s="25">
        <f>SUM(R61:R73)</f>
        <v>0</v>
      </c>
    </row>
    <row r="75" spans="3:18" ht="13.5" thickTop="1">
      <c r="C75" s="8"/>
      <c r="D75" s="6"/>
      <c r="E75" s="8"/>
      <c r="F75" s="8"/>
      <c r="G75" s="8"/>
      <c r="H75" s="8"/>
      <c r="I75" s="8"/>
      <c r="J75" s="8"/>
      <c r="K75" s="8"/>
      <c r="R75" s="4"/>
    </row>
    <row r="76" spans="1:18" ht="15.75">
      <c r="A76" s="15" t="s">
        <v>39</v>
      </c>
      <c r="C76" s="8"/>
      <c r="D76" s="6"/>
      <c r="E76" s="8"/>
      <c r="F76" s="8"/>
      <c r="G76" s="8"/>
      <c r="H76" s="8"/>
      <c r="I76" s="8"/>
      <c r="J76" s="8"/>
      <c r="K76" s="8"/>
      <c r="R76" s="4"/>
    </row>
    <row r="77" spans="1:18" ht="12.75">
      <c r="A77" t="s">
        <v>40</v>
      </c>
      <c r="B77" s="7">
        <v>0</v>
      </c>
      <c r="C77" s="8">
        <f t="shared" si="13"/>
        <v>0</v>
      </c>
      <c r="D77" s="8">
        <v>0</v>
      </c>
      <c r="E77" s="8">
        <f>D77-C77</f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4">
        <f>SUM(F77:Q77)</f>
        <v>0</v>
      </c>
    </row>
    <row r="78" spans="1:18" ht="12.75">
      <c r="A78" t="s">
        <v>41</v>
      </c>
      <c r="B78" s="7">
        <v>0</v>
      </c>
      <c r="C78" s="8">
        <f t="shared" si="13"/>
        <v>0</v>
      </c>
      <c r="D78" s="8">
        <v>0</v>
      </c>
      <c r="E78" s="8">
        <f>D78-C78</f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4">
        <f>SUM(F78:Q78)</f>
        <v>0</v>
      </c>
    </row>
    <row r="79" spans="1:18" ht="12.75">
      <c r="A79" t="s">
        <v>104</v>
      </c>
      <c r="B79" s="7">
        <v>0</v>
      </c>
      <c r="C79" s="10">
        <f t="shared" si="13"/>
        <v>0</v>
      </c>
      <c r="D79" s="8">
        <v>0</v>
      </c>
      <c r="E79" s="10">
        <f>D79-C79</f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4">
        <f>SUM(F79:Q79)</f>
        <v>0</v>
      </c>
    </row>
    <row r="80" spans="1:18" ht="16.5" thickBot="1">
      <c r="A80" s="15" t="s">
        <v>109</v>
      </c>
      <c r="B80" s="24">
        <f>SUM(B77:B79)</f>
        <v>0</v>
      </c>
      <c r="C80" s="24">
        <f t="shared" si="13"/>
        <v>0</v>
      </c>
      <c r="D80" s="24">
        <f>SUM(D77:D79)</f>
        <v>0</v>
      </c>
      <c r="E80" s="24">
        <f>D80-C80</f>
        <v>0</v>
      </c>
      <c r="F80" s="24">
        <f aca="true" t="shared" si="20" ref="F80:K80">SUM(F77:F79)</f>
        <v>0</v>
      </c>
      <c r="G80" s="24">
        <f t="shared" si="20"/>
        <v>0</v>
      </c>
      <c r="H80" s="24">
        <f t="shared" si="20"/>
        <v>0</v>
      </c>
      <c r="I80" s="24">
        <f t="shared" si="20"/>
        <v>0</v>
      </c>
      <c r="J80" s="24">
        <f t="shared" si="20"/>
        <v>0</v>
      </c>
      <c r="K80" s="24">
        <f t="shared" si="20"/>
        <v>0</v>
      </c>
      <c r="L80" s="24">
        <f aca="true" t="shared" si="21" ref="L80:Q80">SUM(L77:L79)</f>
        <v>0</v>
      </c>
      <c r="M80" s="24">
        <f t="shared" si="21"/>
        <v>0</v>
      </c>
      <c r="N80" s="24">
        <f>SUM(N77:N79)</f>
        <v>0</v>
      </c>
      <c r="O80" s="24">
        <f>SUM(O77:O79)</f>
        <v>0</v>
      </c>
      <c r="P80" s="24">
        <f t="shared" si="21"/>
        <v>0</v>
      </c>
      <c r="Q80" s="24">
        <f t="shared" si="21"/>
        <v>0</v>
      </c>
      <c r="R80" s="25">
        <f>SUM(R77:R79)</f>
        <v>0</v>
      </c>
    </row>
    <row r="81" spans="3:18" ht="13.5" thickTop="1">
      <c r="C81" s="8"/>
      <c r="D81" s="6"/>
      <c r="E81" s="8"/>
      <c r="F81" s="8"/>
      <c r="G81" s="8"/>
      <c r="H81" s="8"/>
      <c r="I81" s="8"/>
      <c r="J81" s="8"/>
      <c r="K81" s="8"/>
      <c r="R81" s="4"/>
    </row>
    <row r="82" spans="1:18" ht="16.5" thickBot="1">
      <c r="A82" s="15" t="s">
        <v>43</v>
      </c>
      <c r="B82" s="22">
        <f>SUM(B80+B74+B58+B46+B39)</f>
        <v>0</v>
      </c>
      <c r="C82" s="22">
        <f t="shared" si="13"/>
        <v>0</v>
      </c>
      <c r="D82" s="22">
        <f>D80+D74+D58+D46+D39</f>
        <v>0</v>
      </c>
      <c r="E82" s="22">
        <f>D82-C82</f>
        <v>0</v>
      </c>
      <c r="F82" s="22">
        <f aca="true" t="shared" si="22" ref="F82:L82">SUM(F80+F74+F58+F46+F39)</f>
        <v>0</v>
      </c>
      <c r="G82" s="22">
        <f t="shared" si="22"/>
        <v>0</v>
      </c>
      <c r="H82" s="22">
        <f t="shared" si="22"/>
        <v>0</v>
      </c>
      <c r="I82" s="22">
        <f t="shared" si="22"/>
        <v>0</v>
      </c>
      <c r="J82" s="22">
        <f t="shared" si="22"/>
        <v>0</v>
      </c>
      <c r="K82" s="22">
        <f t="shared" si="22"/>
        <v>0</v>
      </c>
      <c r="L82" s="22">
        <f t="shared" si="22"/>
        <v>0</v>
      </c>
      <c r="M82" s="22">
        <f>SUM(M80+M74+M58+M46+M39)</f>
        <v>0</v>
      </c>
      <c r="N82" s="22">
        <f>SUM(N80+N74+N58+N46+N39)</f>
        <v>0</v>
      </c>
      <c r="O82" s="22">
        <f>SUM(O80+O74+O58+O46+O39)</f>
        <v>0</v>
      </c>
      <c r="P82" s="22">
        <f>SUM(P80+P74+P58+P46+P39)</f>
        <v>0</v>
      </c>
      <c r="Q82" s="22">
        <f>SUM(Q80+Q74+Q58+Q46+Q39)</f>
        <v>0</v>
      </c>
      <c r="R82" s="27">
        <f>R80+R74+R58+R46+R39</f>
        <v>0</v>
      </c>
    </row>
    <row r="83" spans="1:11" ht="13.5" thickTop="1">
      <c r="A83" s="2"/>
      <c r="B83" s="28"/>
      <c r="C83" s="10"/>
      <c r="D83" s="9"/>
      <c r="E83" s="10"/>
      <c r="F83" s="12"/>
      <c r="G83" s="12"/>
      <c r="H83" s="12"/>
      <c r="I83" s="12"/>
      <c r="J83" s="12"/>
      <c r="K83" s="12"/>
    </row>
    <row r="84" spans="1:18" ht="12.75">
      <c r="A84" s="1" t="s">
        <v>90</v>
      </c>
      <c r="B84" s="11"/>
      <c r="C84" s="12"/>
      <c r="D84" s="11"/>
      <c r="E84" s="8"/>
      <c r="F84" s="8">
        <f>F31-F82</f>
        <v>0</v>
      </c>
      <c r="G84" s="8">
        <f>G31-G82</f>
        <v>0</v>
      </c>
      <c r="H84" s="8">
        <f>H31-H82</f>
        <v>0</v>
      </c>
      <c r="I84" s="8">
        <f aca="true" t="shared" si="23" ref="I84:R84">I31-I82</f>
        <v>0</v>
      </c>
      <c r="J84" s="8">
        <f t="shared" si="23"/>
        <v>0</v>
      </c>
      <c r="K84" s="8">
        <f t="shared" si="23"/>
        <v>0</v>
      </c>
      <c r="L84" s="8">
        <f t="shared" si="23"/>
        <v>0</v>
      </c>
      <c r="M84" s="8">
        <f t="shared" si="23"/>
        <v>0</v>
      </c>
      <c r="N84" s="8">
        <f t="shared" si="23"/>
        <v>0</v>
      </c>
      <c r="O84" s="8">
        <f t="shared" si="23"/>
        <v>0</v>
      </c>
      <c r="P84" s="8">
        <f t="shared" si="23"/>
        <v>0</v>
      </c>
      <c r="Q84" s="8">
        <f t="shared" si="23"/>
        <v>0</v>
      </c>
      <c r="R84" s="8">
        <f t="shared" si="23"/>
        <v>0</v>
      </c>
    </row>
    <row r="85" spans="1:11" ht="12.75">
      <c r="A85" s="35"/>
      <c r="B85" s="11"/>
      <c r="C85" s="12"/>
      <c r="D85" s="11"/>
      <c r="E85" s="8"/>
      <c r="F85" s="8"/>
      <c r="G85" s="8"/>
      <c r="H85" s="8"/>
      <c r="I85" s="8"/>
      <c r="J85" s="8"/>
      <c r="K85" s="8"/>
    </row>
    <row r="86" spans="1:17" ht="12.75">
      <c r="A86" s="1" t="s">
        <v>44</v>
      </c>
      <c r="B86" s="6"/>
      <c r="C86" s="32">
        <f>C31-C82</f>
        <v>0</v>
      </c>
      <c r="D86" s="18"/>
      <c r="E86" s="8"/>
      <c r="F86" s="8"/>
      <c r="G86" s="8"/>
      <c r="H86" s="8"/>
      <c r="I86" s="8"/>
      <c r="J86" s="8"/>
      <c r="K86" s="8"/>
      <c r="Q86" s="34"/>
    </row>
    <row r="87" spans="1:11" ht="12.75">
      <c r="A87" s="5"/>
      <c r="B87" s="6"/>
      <c r="C87" s="33"/>
      <c r="D87" s="6"/>
      <c r="E87" s="8"/>
      <c r="F87" s="8"/>
      <c r="G87" s="8"/>
      <c r="H87" s="8"/>
      <c r="I87" s="8"/>
      <c r="J87" s="8"/>
      <c r="K87" s="8"/>
    </row>
    <row r="88" spans="1:11" ht="12.75">
      <c r="A88" s="1" t="s">
        <v>100</v>
      </c>
      <c r="B88" s="6"/>
      <c r="C88" s="33"/>
      <c r="D88" s="6"/>
      <c r="E88" s="8"/>
      <c r="F88" s="8"/>
      <c r="G88" s="8"/>
      <c r="H88" s="8"/>
      <c r="I88" s="8"/>
      <c r="J88" s="8"/>
      <c r="K88" s="8"/>
    </row>
    <row r="89" spans="1:11" ht="12.75">
      <c r="A89" s="5"/>
      <c r="B89" s="6"/>
      <c r="C89" s="33"/>
      <c r="D89" s="6"/>
      <c r="E89" s="8"/>
      <c r="F89" s="8"/>
      <c r="G89" s="8"/>
      <c r="H89" s="8"/>
      <c r="I89" s="8"/>
      <c r="J89" s="8"/>
      <c r="K89" s="8"/>
    </row>
    <row r="90" spans="1:11" ht="12.75">
      <c r="A90" s="1" t="s">
        <v>66</v>
      </c>
      <c r="B90" s="6"/>
      <c r="C90" s="33">
        <f>SUM(C86:C88)</f>
        <v>0</v>
      </c>
      <c r="D90" s="6"/>
      <c r="E90" s="6"/>
      <c r="F90" s="6"/>
      <c r="G90" s="6"/>
      <c r="H90" s="6"/>
      <c r="I90" s="6"/>
      <c r="J90" s="6"/>
      <c r="K90" s="6"/>
    </row>
    <row r="93" ht="12.75">
      <c r="A93" s="1" t="s">
        <v>101</v>
      </c>
    </row>
  </sheetData>
  <sheetProtection/>
  <mergeCells count="3">
    <mergeCell ref="A1:E1"/>
    <mergeCell ref="A3:E3"/>
    <mergeCell ref="A2:E2"/>
  </mergeCells>
  <printOptions gridLines="1"/>
  <pageMargins left="0.787401575" right="0.787401575" top="0.984251969" bottom="0.984251969" header="0.4921259845" footer="0.4921259845"/>
  <pageSetup horizontalDpi="360" verticalDpi="360" orientation="portrait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1">
      <pane xSplit="1" ySplit="5" topLeftCell="B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11.421875" defaultRowHeight="12.75"/>
  <cols>
    <col min="1" max="1" width="39.28125" style="0" customWidth="1"/>
    <col min="2" max="2" width="23.421875" style="0" customWidth="1"/>
  </cols>
  <sheetData>
    <row r="1" spans="1:2" ht="15.75">
      <c r="A1" s="37" t="s">
        <v>81</v>
      </c>
      <c r="B1" s="37"/>
    </row>
    <row r="2" spans="1:2" ht="15.75">
      <c r="A2" s="37" t="s">
        <v>80</v>
      </c>
      <c r="B2" s="37"/>
    </row>
    <row r="3" spans="1:2" ht="12.75">
      <c r="A3" s="38"/>
      <c r="B3" s="38"/>
    </row>
    <row r="4" spans="1:2" ht="12.75">
      <c r="A4" s="13"/>
      <c r="B4" s="14" t="s">
        <v>47</v>
      </c>
    </row>
    <row r="5" spans="1:2" ht="12.75">
      <c r="A5" s="13"/>
      <c r="B5" s="14" t="s">
        <v>62</v>
      </c>
    </row>
    <row r="6" ht="15.75">
      <c r="A6" s="15" t="s">
        <v>0</v>
      </c>
    </row>
    <row r="8" ht="12.75">
      <c r="A8" s="1" t="s">
        <v>1</v>
      </c>
    </row>
    <row r="9" spans="1:2" ht="12.75">
      <c r="A9" t="s">
        <v>2</v>
      </c>
      <c r="B9" s="8">
        <v>25212</v>
      </c>
    </row>
    <row r="10" spans="1:2" ht="12.75">
      <c r="A10" t="s">
        <v>3</v>
      </c>
      <c r="B10" s="8">
        <v>4000</v>
      </c>
    </row>
    <row r="11" spans="1:2" ht="12.75">
      <c r="A11" t="s">
        <v>4</v>
      </c>
      <c r="B11" s="8">
        <v>0</v>
      </c>
    </row>
    <row r="12" spans="1:2" ht="12.75">
      <c r="A12" t="s">
        <v>45</v>
      </c>
      <c r="B12" s="8">
        <v>14000</v>
      </c>
    </row>
    <row r="13" spans="1:2" ht="12.75">
      <c r="A13" t="s">
        <v>54</v>
      </c>
      <c r="B13" s="10">
        <v>5000</v>
      </c>
    </row>
    <row r="14" spans="1:2" ht="13.5" thickBot="1">
      <c r="A14" s="1" t="s">
        <v>24</v>
      </c>
      <c r="B14" s="22">
        <f>SUM(B9:B13)</f>
        <v>48212</v>
      </c>
    </row>
    <row r="15" spans="1:2" ht="13.5" thickTop="1">
      <c r="A15" s="1"/>
      <c r="B15" s="6"/>
    </row>
    <row r="16" spans="1:2" ht="15.75">
      <c r="A16" s="15" t="s">
        <v>55</v>
      </c>
      <c r="B16" s="6"/>
    </row>
    <row r="17" spans="1:2" ht="12.75">
      <c r="A17" s="5" t="s">
        <v>56</v>
      </c>
      <c r="B17" s="8">
        <v>200</v>
      </c>
    </row>
    <row r="18" spans="1:2" ht="12.75">
      <c r="A18" t="s">
        <v>57</v>
      </c>
      <c r="B18" s="8">
        <v>390</v>
      </c>
    </row>
    <row r="19" spans="1:2" ht="12.75">
      <c r="A19" t="s">
        <v>58</v>
      </c>
      <c r="B19" s="8">
        <v>1800</v>
      </c>
    </row>
    <row r="20" spans="1:2" ht="12.75">
      <c r="A20" t="s">
        <v>59</v>
      </c>
      <c r="B20" s="10">
        <v>800</v>
      </c>
    </row>
    <row r="21" spans="1:2" ht="16.5" thickBot="1">
      <c r="A21" s="15" t="s">
        <v>60</v>
      </c>
      <c r="B21" s="24">
        <f>SUM(B16:B20)</f>
        <v>3190</v>
      </c>
    </row>
    <row r="22" spans="1:2" ht="13.5" thickTop="1">
      <c r="A22" s="1"/>
      <c r="B22" s="6"/>
    </row>
    <row r="23" spans="1:2" ht="15.75">
      <c r="A23" s="15" t="s">
        <v>5</v>
      </c>
      <c r="B23" s="6"/>
    </row>
    <row r="24" spans="1:2" ht="12.75">
      <c r="A24" t="s">
        <v>6</v>
      </c>
      <c r="B24" s="8">
        <v>1170</v>
      </c>
    </row>
    <row r="25" spans="1:2" ht="12.75">
      <c r="A25" t="s">
        <v>7</v>
      </c>
      <c r="B25" s="8">
        <v>4000</v>
      </c>
    </row>
    <row r="26" spans="1:2" ht="12.75">
      <c r="A26" t="s">
        <v>8</v>
      </c>
      <c r="B26" s="8">
        <v>3500</v>
      </c>
    </row>
    <row r="27" spans="1:2" ht="12.75">
      <c r="A27" t="s">
        <v>9</v>
      </c>
      <c r="B27" s="8">
        <v>500</v>
      </c>
    </row>
    <row r="28" spans="1:2" ht="12.75">
      <c r="A28" t="s">
        <v>61</v>
      </c>
      <c r="B28" s="10">
        <v>200</v>
      </c>
    </row>
    <row r="29" spans="1:2" ht="16.5" thickBot="1">
      <c r="A29" s="15" t="s">
        <v>25</v>
      </c>
      <c r="B29" s="24">
        <f>SUM(B24:B28)</f>
        <v>9370</v>
      </c>
    </row>
    <row r="30" ht="13.5" thickTop="1">
      <c r="B30" s="8"/>
    </row>
    <row r="31" spans="1:2" ht="16.5" thickBot="1">
      <c r="A31" s="15" t="s">
        <v>10</v>
      </c>
      <c r="B31" s="22">
        <f>B29+B21+B14</f>
        <v>60772</v>
      </c>
    </row>
    <row r="32" spans="1:2" ht="13.5" thickTop="1">
      <c r="A32" s="2"/>
      <c r="B32" s="9"/>
    </row>
    <row r="33" ht="12.75">
      <c r="B33" s="6"/>
    </row>
    <row r="34" spans="1:2" ht="15.75">
      <c r="A34" s="15" t="s">
        <v>11</v>
      </c>
      <c r="B34" s="6"/>
    </row>
    <row r="35" ht="12.75">
      <c r="B35" s="6"/>
    </row>
    <row r="36" spans="1:2" ht="15.75">
      <c r="A36" s="15" t="s">
        <v>12</v>
      </c>
      <c r="B36" s="6"/>
    </row>
    <row r="37" spans="1:2" ht="12.75">
      <c r="A37" t="s">
        <v>13</v>
      </c>
      <c r="B37" s="8">
        <v>55600</v>
      </c>
    </row>
    <row r="38" spans="1:2" ht="12.75">
      <c r="A38" t="s">
        <v>14</v>
      </c>
      <c r="B38" s="10">
        <v>200</v>
      </c>
    </row>
    <row r="39" spans="1:2" ht="16.5" thickBot="1">
      <c r="A39" s="15" t="s">
        <v>15</v>
      </c>
      <c r="B39" s="24">
        <f>SUM(B37:B38)</f>
        <v>55800</v>
      </c>
    </row>
    <row r="40" ht="13.5" thickTop="1">
      <c r="B40" s="6"/>
    </row>
    <row r="41" spans="1:2" ht="15.75">
      <c r="A41" s="15" t="s">
        <v>55</v>
      </c>
      <c r="B41" s="6"/>
    </row>
    <row r="42" spans="1:2" ht="12.75">
      <c r="A42" t="s">
        <v>56</v>
      </c>
      <c r="B42" s="8">
        <v>400</v>
      </c>
    </row>
    <row r="43" spans="1:2" ht="12.75">
      <c r="A43" t="s">
        <v>63</v>
      </c>
      <c r="B43" s="8">
        <v>500</v>
      </c>
    </row>
    <row r="44" spans="1:2" ht="12.75">
      <c r="A44" t="s">
        <v>58</v>
      </c>
      <c r="B44" s="8">
        <v>2000</v>
      </c>
    </row>
    <row r="45" spans="1:2" ht="12.75">
      <c r="A45" t="s">
        <v>59</v>
      </c>
      <c r="B45" s="10">
        <v>900</v>
      </c>
    </row>
    <row r="46" spans="1:2" ht="16.5" thickBot="1">
      <c r="A46" s="15" t="s">
        <v>79</v>
      </c>
      <c r="B46" s="24">
        <f>SUM(B41:B45)</f>
        <v>3800</v>
      </c>
    </row>
    <row r="47" spans="1:2" ht="13.5" thickTop="1">
      <c r="A47" s="13"/>
      <c r="B47" s="23" t="s">
        <v>47</v>
      </c>
    </row>
    <row r="48" spans="1:2" ht="12.75">
      <c r="A48" s="17"/>
      <c r="B48" s="16" t="s">
        <v>62</v>
      </c>
    </row>
    <row r="49" spans="1:2" ht="15.75">
      <c r="A49" s="15" t="s">
        <v>16</v>
      </c>
      <c r="B49" s="6"/>
    </row>
    <row r="50" spans="1:2" ht="12.75">
      <c r="A50" t="s">
        <v>17</v>
      </c>
      <c r="B50" s="8">
        <v>300</v>
      </c>
    </row>
    <row r="51" spans="1:2" ht="12.75">
      <c r="A51" t="s">
        <v>18</v>
      </c>
      <c r="B51" s="8">
        <v>400</v>
      </c>
    </row>
    <row r="52" spans="1:2" ht="12.75">
      <c r="A52" t="s">
        <v>19</v>
      </c>
      <c r="B52" s="8">
        <v>75</v>
      </c>
    </row>
    <row r="53" spans="1:2" ht="12.75">
      <c r="A53" t="s">
        <v>20</v>
      </c>
      <c r="B53" s="8">
        <v>800</v>
      </c>
    </row>
    <row r="54" spans="1:2" ht="12.75">
      <c r="A54" t="s">
        <v>21</v>
      </c>
      <c r="B54" s="8">
        <v>697</v>
      </c>
    </row>
    <row r="55" spans="1:2" ht="12.75">
      <c r="A55" t="s">
        <v>22</v>
      </c>
      <c r="B55" s="8">
        <v>900</v>
      </c>
    </row>
    <row r="56" spans="1:2" ht="12.75">
      <c r="A56" t="s">
        <v>23</v>
      </c>
      <c r="B56" s="10">
        <v>400</v>
      </c>
    </row>
    <row r="57" spans="1:2" ht="16.5" thickBot="1">
      <c r="A57" s="15" t="s">
        <v>26</v>
      </c>
      <c r="B57" s="22">
        <f>SUM(B50:B56)</f>
        <v>3572</v>
      </c>
    </row>
    <row r="58" ht="13.5" thickTop="1">
      <c r="B58" s="6"/>
    </row>
    <row r="59" spans="1:2" ht="15.75">
      <c r="A59" s="15" t="s">
        <v>27</v>
      </c>
      <c r="B59" s="6"/>
    </row>
    <row r="60" spans="1:2" ht="12.75">
      <c r="A60" t="s">
        <v>28</v>
      </c>
      <c r="B60" s="8">
        <v>1860</v>
      </c>
    </row>
    <row r="61" spans="1:2" ht="12.75">
      <c r="A61" t="s">
        <v>29</v>
      </c>
      <c r="B61" s="8">
        <v>200</v>
      </c>
    </row>
    <row r="62" spans="1:2" ht="12.75">
      <c r="A62" t="s">
        <v>30</v>
      </c>
      <c r="B62" s="8">
        <v>240</v>
      </c>
    </row>
    <row r="63" spans="1:2" ht="12.75">
      <c r="A63" t="s">
        <v>49</v>
      </c>
      <c r="B63" s="8">
        <v>50</v>
      </c>
    </row>
    <row r="64" spans="1:2" ht="12.75">
      <c r="A64" t="s">
        <v>31</v>
      </c>
      <c r="B64" s="8">
        <v>100</v>
      </c>
    </row>
    <row r="65" spans="1:2" ht="12.75">
      <c r="A65" t="s">
        <v>32</v>
      </c>
      <c r="B65" s="8">
        <v>700</v>
      </c>
    </row>
    <row r="66" spans="1:2" ht="12.75">
      <c r="A66" t="s">
        <v>33</v>
      </c>
      <c r="B66" s="8">
        <v>1000</v>
      </c>
    </row>
    <row r="67" spans="1:2" ht="12.75">
      <c r="A67" t="s">
        <v>34</v>
      </c>
      <c r="B67" s="8">
        <v>1100</v>
      </c>
    </row>
    <row r="68" spans="1:2" ht="12.75">
      <c r="A68" t="s">
        <v>35</v>
      </c>
      <c r="B68" s="8">
        <v>200</v>
      </c>
    </row>
    <row r="69" spans="1:2" ht="12.75">
      <c r="A69" t="s">
        <v>46</v>
      </c>
      <c r="B69" s="8">
        <v>50</v>
      </c>
    </row>
    <row r="70" spans="1:2" ht="12.75">
      <c r="A70" t="s">
        <v>36</v>
      </c>
      <c r="B70" s="8">
        <v>200</v>
      </c>
    </row>
    <row r="71" spans="1:2" ht="12.75">
      <c r="A71" t="s">
        <v>37</v>
      </c>
      <c r="B71" s="8">
        <v>300</v>
      </c>
    </row>
    <row r="72" spans="1:2" ht="16.5" thickBot="1">
      <c r="A72" s="15" t="s">
        <v>38</v>
      </c>
      <c r="B72" s="24">
        <f>SUM(B60:B71)</f>
        <v>6000</v>
      </c>
    </row>
    <row r="73" ht="13.5" thickTop="1">
      <c r="B73" s="6"/>
    </row>
    <row r="74" spans="1:2" ht="15.75">
      <c r="A74" s="15" t="s">
        <v>39</v>
      </c>
      <c r="B74" s="6"/>
    </row>
    <row r="75" spans="1:2" ht="12.75">
      <c r="A75" t="s">
        <v>40</v>
      </c>
      <c r="B75" s="8">
        <v>350</v>
      </c>
    </row>
    <row r="76" spans="1:2" ht="12.75">
      <c r="A76" t="s">
        <v>41</v>
      </c>
      <c r="B76" s="8">
        <v>200</v>
      </c>
    </row>
    <row r="77" spans="1:2" ht="12.75">
      <c r="A77" t="s">
        <v>42</v>
      </c>
      <c r="B77" s="8">
        <v>0</v>
      </c>
    </row>
    <row r="78" spans="1:2" ht="16.5" thickBot="1">
      <c r="A78" s="15" t="s">
        <v>64</v>
      </c>
      <c r="B78" s="24">
        <f>SUM(B73:B77)</f>
        <v>550</v>
      </c>
    </row>
    <row r="79" ht="13.5" thickTop="1">
      <c r="B79" s="6"/>
    </row>
    <row r="80" spans="1:2" ht="16.5" thickBot="1">
      <c r="A80" s="15" t="s">
        <v>43</v>
      </c>
      <c r="B80" s="22">
        <f>B78+B72+B57+B46+B39</f>
        <v>69722</v>
      </c>
    </row>
    <row r="81" spans="1:2" ht="13.5" thickTop="1">
      <c r="A81" s="2"/>
      <c r="B81" s="9"/>
    </row>
    <row r="82" spans="1:2" ht="12.75">
      <c r="A82" s="3"/>
      <c r="B82" s="11"/>
    </row>
    <row r="83" spans="1:2" ht="12.75">
      <c r="A83" s="3"/>
      <c r="B83" s="11"/>
    </row>
    <row r="84" spans="1:2" ht="15.75">
      <c r="A84" s="15" t="s">
        <v>44</v>
      </c>
      <c r="B84" s="18">
        <f>B31-B80</f>
        <v>-8950</v>
      </c>
    </row>
    <row r="85" ht="12.75">
      <c r="B85" s="6"/>
    </row>
    <row r="86" spans="1:2" ht="15.75">
      <c r="A86" s="15" t="s">
        <v>65</v>
      </c>
      <c r="B86" s="6">
        <v>5150</v>
      </c>
    </row>
    <row r="87" ht="12.75">
      <c r="B87" s="6"/>
    </row>
    <row r="88" spans="1:2" ht="15.75">
      <c r="A88" s="15" t="s">
        <v>66</v>
      </c>
      <c r="B88" s="6">
        <f>B84+B86</f>
        <v>-3800</v>
      </c>
    </row>
  </sheetData>
  <sheetProtection/>
  <mergeCells count="3">
    <mergeCell ref="A1:B1"/>
    <mergeCell ref="A3:B3"/>
    <mergeCell ref="A2:B2"/>
  </mergeCells>
  <printOptions gridLines="1"/>
  <pageMargins left="0.787401575" right="0.787401575" top="0.984251969" bottom="0.984251969" header="0.4921259845" footer="0.4921259845"/>
  <pageSetup horizontalDpi="360" verticalDpi="360" orientation="portrait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Uttilisateur</dc:creator>
  <cp:keywords/>
  <dc:description/>
  <cp:lastModifiedBy>Direction</cp:lastModifiedBy>
  <cp:lastPrinted>2015-12-29T17:56:34Z</cp:lastPrinted>
  <dcterms:created xsi:type="dcterms:W3CDTF">1998-08-31T17:38:39Z</dcterms:created>
  <dcterms:modified xsi:type="dcterms:W3CDTF">2015-12-29T17:56:54Z</dcterms:modified>
  <cp:category/>
  <cp:version/>
  <cp:contentType/>
  <cp:contentStatus/>
</cp:coreProperties>
</file>